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5" windowWidth="11685" windowHeight="6345"/>
  </bookViews>
  <sheets>
    <sheet name="財務收支分析表" sheetId="1" r:id="rId1"/>
    <sheet name="財務收支分析表_公式" sheetId="4" r:id="rId2"/>
    <sheet name="全民健康保險安全準備提列情形表(權責基礎)" sheetId="5" r:id="rId3"/>
  </sheets>
  <definedNames>
    <definedName name="_xlnm.Print_Area" localSheetId="0">財務收支分析表!$A$1:$L$50</definedName>
    <definedName name="_xlnm.Print_Titles" localSheetId="2">'全民健康保險安全準備提列情形表(權責基礎)'!$1:$7</definedName>
    <definedName name="_xlnm.Print_Titles" localSheetId="0">財務收支分析表!$1:$8</definedName>
    <definedName name="_xlnm.Print_Titles" localSheetId="1">財務收支分析表_公式!$1:$8</definedName>
  </definedNames>
  <calcPr calcId="125725"/>
</workbook>
</file>

<file path=xl/calcChain.xml><?xml version="1.0" encoding="utf-8"?>
<calcChain xmlns="http://schemas.openxmlformats.org/spreadsheetml/2006/main">
  <c r="X29" i="1"/>
  <c r="L29" s="1"/>
  <c r="H29"/>
  <c r="X28"/>
  <c r="L28" s="1"/>
  <c r="H28"/>
  <c r="X27"/>
  <c r="L27" s="1"/>
  <c r="H27"/>
  <c r="X26"/>
  <c r="L26" s="1"/>
  <c r="H26"/>
  <c r="X25"/>
  <c r="L25" s="1"/>
  <c r="H25"/>
  <c r="X24"/>
  <c r="L24" s="1"/>
  <c r="H24"/>
  <c r="X23"/>
  <c r="L23" s="1"/>
  <c r="H23"/>
  <c r="V31"/>
  <c r="R31"/>
  <c r="P31"/>
  <c r="N31"/>
  <c r="H9"/>
  <c r="L9"/>
  <c r="H10"/>
  <c r="L10"/>
  <c r="H11"/>
  <c r="L11"/>
  <c r="H12"/>
  <c r="H14"/>
  <c r="L14"/>
  <c r="H15"/>
  <c r="L15"/>
  <c r="H16"/>
  <c r="L16"/>
  <c r="B17"/>
  <c r="D17"/>
  <c r="F17"/>
  <c r="J17"/>
  <c r="H18"/>
  <c r="L18"/>
  <c r="H19"/>
  <c r="X19"/>
  <c r="L19" s="1"/>
  <c r="H20"/>
  <c r="H17" l="1"/>
  <c r="L17"/>
  <c r="X30"/>
  <c r="L30" s="1"/>
  <c r="H30"/>
  <c r="X21" l="1"/>
  <c r="L21" s="1"/>
  <c r="X22"/>
  <c r="L22" s="1"/>
  <c r="B15" i="5" l="1"/>
  <c r="C15"/>
  <c r="D15"/>
  <c r="E15"/>
  <c r="F15"/>
  <c r="G15"/>
  <c r="H15"/>
  <c r="H14"/>
  <c r="G14"/>
  <c r="F14"/>
  <c r="E14"/>
  <c r="D14"/>
  <c r="C14"/>
  <c r="B14"/>
  <c r="H13"/>
  <c r="G13"/>
  <c r="F13"/>
  <c r="E13"/>
  <c r="D13"/>
  <c r="C13"/>
  <c r="H12"/>
  <c r="G12"/>
  <c r="F12"/>
  <c r="E12"/>
  <c r="D12"/>
  <c r="C12"/>
  <c r="X31" i="1" l="1"/>
  <c r="L31" s="1"/>
  <c r="Q15" i="5" l="1"/>
  <c r="P15"/>
  <c r="O15"/>
  <c r="N15"/>
  <c r="M15"/>
  <c r="L15"/>
  <c r="K15"/>
  <c r="J15"/>
  <c r="R12"/>
  <c r="R11"/>
  <c r="R10"/>
  <c r="R9"/>
  <c r="R8"/>
  <c r="R15" s="1"/>
  <c r="H21" i="1" l="1"/>
  <c r="H22"/>
  <c r="H9" i="4"/>
  <c r="L9"/>
  <c r="J31" i="1" l="1"/>
  <c r="D31"/>
  <c r="F31"/>
  <c r="B31"/>
  <c r="H31" l="1"/>
</calcChain>
</file>

<file path=xl/sharedStrings.xml><?xml version="1.0" encoding="utf-8"?>
<sst xmlns="http://schemas.openxmlformats.org/spreadsheetml/2006/main" count="155" uniqueCount="131">
  <si>
    <t xml:space="preserve">列印日期：999/99/99 </t>
  </si>
  <si>
    <t>會計年度</t>
  </si>
  <si>
    <t>保險收入</t>
  </si>
  <si>
    <t>保險成本</t>
  </si>
  <si>
    <r>
      <t>保費收入</t>
    </r>
    <r>
      <rPr>
        <sz val="8"/>
        <rFont val="Book Antiqua"/>
        <family val="1"/>
      </rPr>
      <t>(</t>
    </r>
    <r>
      <rPr>
        <sz val="8"/>
        <rFont val="細明體"/>
        <family val="3"/>
        <charset val="136"/>
      </rPr>
      <t>含滯納金收入、其他金融保險收入</t>
    </r>
    <r>
      <rPr>
        <sz val="8"/>
        <rFont val="Book Antiqua"/>
        <family val="1"/>
      </rPr>
      <t>)</t>
    </r>
  </si>
  <si>
    <t>淨投資收入</t>
  </si>
  <si>
    <t>提存呆帳</t>
  </si>
  <si>
    <t>合計</t>
  </si>
  <si>
    <r>
      <t>醫療費用</t>
    </r>
    <r>
      <rPr>
        <sz val="8"/>
        <rFont val="Book Antiqua"/>
        <family val="1"/>
      </rPr>
      <t>(</t>
    </r>
    <r>
      <rPr>
        <sz val="8"/>
        <rFont val="細明體"/>
        <family val="3"/>
        <charset val="136"/>
      </rPr>
      <t>含其他金融保險成本</t>
    </r>
    <r>
      <rPr>
        <sz val="8"/>
        <rFont val="Book Antiqua"/>
        <family val="1"/>
      </rPr>
      <t>)</t>
    </r>
  </si>
  <si>
    <r>
      <t>安全準備提列</t>
    </r>
    <r>
      <rPr>
        <sz val="8"/>
        <rFont val="Book Antiqua"/>
        <family val="1"/>
      </rPr>
      <t>(</t>
    </r>
    <r>
      <rPr>
        <sz val="8"/>
        <rFont val="細明體"/>
        <family val="3"/>
        <charset val="136"/>
      </rPr>
      <t>收回數</t>
    </r>
    <r>
      <rPr>
        <sz val="8"/>
        <rFont val="Book Antiqua"/>
        <family val="1"/>
      </rPr>
      <t>)</t>
    </r>
  </si>
  <si>
    <t>(4) = (1) + (2) – (3)</t>
  </si>
  <si>
    <t>(6) = (4) – (5)</t>
  </si>
  <si>
    <t>金額</t>
  </si>
  <si>
    <r>
      <t>成長率</t>
    </r>
    <r>
      <rPr>
        <sz val="8"/>
        <rFont val="Book Antiqua"/>
        <family val="1"/>
      </rPr>
      <t>%</t>
    </r>
  </si>
  <si>
    <t>備註：</t>
  </si>
  <si>
    <r>
      <t>1.</t>
    </r>
    <r>
      <rPr>
        <sz val="7"/>
        <rFont val="Times New Roman"/>
        <family val="1"/>
      </rPr>
      <t xml:space="preserve">        </t>
    </r>
    <r>
      <rPr>
        <sz val="8"/>
        <rFont val="細明體"/>
        <family val="3"/>
        <charset val="136"/>
      </rPr>
      <t>淨投資收入</t>
    </r>
    <r>
      <rPr>
        <sz val="8"/>
        <rFont val="Book Antiqua"/>
        <family val="1"/>
      </rPr>
      <t xml:space="preserve">= </t>
    </r>
    <r>
      <rPr>
        <sz val="8"/>
        <rFont val="細明體"/>
        <family val="3"/>
        <charset val="136"/>
      </rPr>
      <t>利息收入</t>
    </r>
    <r>
      <rPr>
        <sz val="8"/>
        <rFont val="Book Antiqua"/>
        <family val="1"/>
      </rPr>
      <t xml:space="preserve"> + </t>
    </r>
    <r>
      <rPr>
        <sz val="8"/>
        <rFont val="細明體"/>
        <family val="3"/>
        <charset val="136"/>
      </rPr>
      <t>買賣票券利益</t>
    </r>
    <r>
      <rPr>
        <sz val="8"/>
        <rFont val="Book Antiqua"/>
        <family val="1"/>
      </rPr>
      <t xml:space="preserve"> + </t>
    </r>
    <r>
      <rPr>
        <sz val="8"/>
        <rFont val="細明體"/>
        <family val="3"/>
        <charset val="136"/>
      </rPr>
      <t>回升未實現</t>
    </r>
    <r>
      <rPr>
        <sz val="8"/>
        <rFont val="Book Antiqua"/>
        <family val="1"/>
      </rPr>
      <t xml:space="preserve"> – </t>
    </r>
    <r>
      <rPr>
        <sz val="8"/>
        <rFont val="細明體"/>
        <family val="3"/>
        <charset val="136"/>
      </rPr>
      <t>利息費用</t>
    </r>
    <r>
      <rPr>
        <sz val="8"/>
        <rFont val="Book Antiqua"/>
        <family val="1"/>
      </rPr>
      <t xml:space="preserve"> – </t>
    </r>
    <r>
      <rPr>
        <sz val="8"/>
        <rFont val="細明體"/>
        <family val="3"/>
        <charset val="136"/>
      </rPr>
      <t>買賣票券損失</t>
    </r>
    <r>
      <rPr>
        <sz val="8"/>
        <rFont val="Book Antiqua"/>
        <family val="1"/>
      </rPr>
      <t xml:space="preserve"> – </t>
    </r>
    <r>
      <rPr>
        <sz val="8"/>
        <rFont val="細明體"/>
        <family val="3"/>
        <charset val="136"/>
      </rPr>
      <t>未實現跌價損失</t>
    </r>
  </si>
  <si>
    <r>
      <t>2.</t>
    </r>
    <r>
      <rPr>
        <sz val="7"/>
        <rFont val="Times New Roman"/>
        <family val="1"/>
      </rPr>
      <t xml:space="preserve">        </t>
    </r>
    <r>
      <rPr>
        <sz val="8"/>
        <rFont val="細明體"/>
        <family val="3"/>
        <charset val="136"/>
      </rPr>
      <t>成長率係與去年同期資料相比。</t>
    </r>
  </si>
  <si>
    <r>
      <t>3.</t>
    </r>
    <r>
      <rPr>
        <sz val="7"/>
        <rFont val="Times New Roman"/>
        <family val="1"/>
      </rPr>
      <t xml:space="preserve">        </t>
    </r>
    <r>
      <rPr>
        <sz val="8"/>
        <rFont val="細明體"/>
        <family val="3"/>
        <charset val="136"/>
      </rPr>
      <t>金額、成長率</t>
    </r>
    <r>
      <rPr>
        <sz val="8"/>
        <rFont val="Book Antiqua"/>
        <family val="1"/>
      </rPr>
      <t>()</t>
    </r>
    <r>
      <rPr>
        <sz val="8"/>
        <rFont val="細明體"/>
        <family val="3"/>
        <charset val="136"/>
      </rPr>
      <t>內為負數</t>
    </r>
  </si>
  <si>
    <r>
      <t>4.</t>
    </r>
    <r>
      <rPr>
        <sz val="7"/>
        <rFont val="Times New Roman"/>
        <family val="1"/>
      </rPr>
      <t xml:space="preserve">        </t>
    </r>
    <r>
      <rPr>
        <sz val="8"/>
        <rFont val="Book Antiqua"/>
        <family val="1"/>
      </rPr>
      <t>86</t>
    </r>
    <r>
      <rPr>
        <sz val="8"/>
        <rFont val="細明體"/>
        <family val="3"/>
        <charset val="136"/>
      </rPr>
      <t>年度保費收入呈現負成長原因為</t>
    </r>
    <r>
      <rPr>
        <sz val="8"/>
        <rFont val="Book Antiqua"/>
        <family val="1"/>
      </rPr>
      <t>85</t>
    </r>
    <r>
      <rPr>
        <sz val="8"/>
        <rFont val="細明體"/>
        <family val="3"/>
        <charset val="136"/>
      </rPr>
      <t>年</t>
    </r>
    <r>
      <rPr>
        <sz val="8"/>
        <rFont val="Book Antiqua"/>
        <family val="1"/>
      </rPr>
      <t>10</t>
    </r>
    <r>
      <rPr>
        <sz val="8"/>
        <rFont val="細明體"/>
        <family val="3"/>
        <charset val="136"/>
      </rPr>
      <t>月起平均眷口數自</t>
    </r>
    <r>
      <rPr>
        <sz val="8"/>
        <rFont val="Book Antiqua"/>
        <family val="1"/>
      </rPr>
      <t>1.1</t>
    </r>
    <r>
      <rPr>
        <sz val="8"/>
        <rFont val="細明體"/>
        <family val="3"/>
        <charset val="136"/>
      </rPr>
      <t>人調降至</t>
    </r>
    <r>
      <rPr>
        <sz val="8"/>
        <rFont val="Book Antiqua"/>
        <family val="1"/>
      </rPr>
      <t>0.95</t>
    </r>
    <r>
      <rPr>
        <sz val="8"/>
        <rFont val="細明體"/>
        <family val="3"/>
        <charset val="136"/>
      </rPr>
      <t>人。</t>
    </r>
  </si>
  <si>
    <r>
      <t>6.</t>
    </r>
    <r>
      <rPr>
        <sz val="7"/>
        <rFont val="Times New Roman"/>
        <family val="1"/>
      </rPr>
      <t xml:space="preserve">        </t>
    </r>
    <r>
      <rPr>
        <sz val="8"/>
        <rFont val="Book Antiqua"/>
        <family val="1"/>
      </rPr>
      <t>88.7~89.12</t>
    </r>
    <r>
      <rPr>
        <sz val="8"/>
        <rFont val="細明體"/>
        <family val="3"/>
        <charset val="136"/>
      </rPr>
      <t>因屬政府會計年度修改為歷年制之過度期間，該決算包含一年六個月之收支數，故予以除以</t>
    </r>
    <r>
      <rPr>
        <sz val="8"/>
        <rFont val="Book Antiqua"/>
        <family val="1"/>
      </rPr>
      <t>1.5</t>
    </r>
    <r>
      <rPr>
        <sz val="8"/>
        <rFont val="細明體"/>
        <family val="3"/>
        <charset val="136"/>
      </rPr>
      <t>後，與前年度收支相較計算成長率；其中保費收入如扣除中斷投保開單金額，則該成長率為</t>
    </r>
    <r>
      <rPr>
        <sz val="8"/>
        <rFont val="Book Antiqua"/>
        <family val="1"/>
      </rPr>
      <t>3.14%</t>
    </r>
    <r>
      <rPr>
        <sz val="8"/>
        <rFont val="細明體"/>
        <family val="3"/>
        <charset val="136"/>
      </rPr>
      <t>。</t>
    </r>
  </si>
  <si>
    <r>
      <t>7.</t>
    </r>
    <r>
      <rPr>
        <sz val="7"/>
        <rFont val="Times New Roman"/>
        <family val="1"/>
      </rPr>
      <t xml:space="preserve">        </t>
    </r>
    <r>
      <rPr>
        <sz val="8"/>
        <rFont val="Book Antiqua"/>
        <family val="1"/>
      </rPr>
      <t>90</t>
    </r>
    <r>
      <rPr>
        <sz val="8"/>
        <rFont val="細明體"/>
        <family val="3"/>
        <charset val="136"/>
      </rPr>
      <t>年</t>
    </r>
    <r>
      <rPr>
        <sz val="8"/>
        <rFont val="Book Antiqua"/>
        <family val="1"/>
      </rPr>
      <t>7</t>
    </r>
    <r>
      <rPr>
        <sz val="8"/>
        <rFont val="細明體"/>
        <family val="3"/>
        <charset val="136"/>
      </rPr>
      <t>月份保費收入較去年同期相較為負</t>
    </r>
    <r>
      <rPr>
        <sz val="8"/>
        <rFont val="Book Antiqua"/>
        <family val="1"/>
      </rPr>
      <t>10.05%</t>
    </r>
    <r>
      <rPr>
        <sz val="8"/>
        <rFont val="細明體"/>
        <family val="3"/>
        <charset val="136"/>
      </rPr>
      <t>，係因去年同期加速中斷保費開單，並其相關之政府補助部份亦隨之增加，故去年同期保費收入較本年同期為多。</t>
    </r>
  </si>
  <si>
    <r>
      <t>頁　</t>
    </r>
    <r>
      <rPr>
        <sz val="8"/>
        <rFont val="Times New Roman"/>
        <family val="1"/>
      </rPr>
      <t xml:space="preserve">  </t>
    </r>
    <r>
      <rPr>
        <sz val="8"/>
        <rFont val="細明體"/>
        <family val="3"/>
        <charset val="136"/>
      </rPr>
      <t xml:space="preserve"> 次：&amp;[頁碼]</t>
    </r>
    <phoneticPr fontId="2" type="noConversion"/>
  </si>
  <si>
    <t>單    位：新台幣億元</t>
    <phoneticPr fontId="2" type="noConversion"/>
  </si>
  <si>
    <t>(1)</t>
    <phoneticPr fontId="2" type="noConversion"/>
  </si>
  <si>
    <t>(2)</t>
    <phoneticPr fontId="2" type="noConversion"/>
  </si>
  <si>
    <t>(3)</t>
    <phoneticPr fontId="2" type="noConversion"/>
  </si>
  <si>
    <t>(5)</t>
    <phoneticPr fontId="2" type="noConversion"/>
  </si>
  <si>
    <t>總計</t>
    <phoneticPr fontId="2" type="noConversion"/>
  </si>
  <si>
    <r>
      <t>5.</t>
    </r>
    <r>
      <rPr>
        <sz val="7"/>
        <rFont val="Times New Roman"/>
        <family val="1"/>
      </rPr>
      <t xml:space="preserve">        </t>
    </r>
    <r>
      <rPr>
        <sz val="8"/>
        <rFont val="Book Antiqua"/>
        <family val="1"/>
      </rPr>
      <t>88</t>
    </r>
    <r>
      <rPr>
        <sz val="8"/>
        <rFont val="細明體"/>
        <family val="3"/>
        <charset val="136"/>
      </rPr>
      <t>年度提存呆帳</t>
    </r>
    <r>
      <rPr>
        <sz val="8"/>
        <rFont val="Book Antiqua"/>
        <family val="1"/>
      </rPr>
      <t>99.2</t>
    </r>
    <r>
      <rPr>
        <sz val="8"/>
        <rFont val="細明體"/>
        <family val="3"/>
        <charset val="136"/>
      </rPr>
      <t>億元中包含審計部查核修正減列本局</t>
    </r>
    <r>
      <rPr>
        <sz val="8"/>
        <rFont val="Book Antiqua"/>
        <family val="1"/>
      </rPr>
      <t>87</t>
    </r>
    <r>
      <rPr>
        <sz val="8"/>
        <rFont val="細明體"/>
        <family val="3"/>
        <charset val="136"/>
      </rPr>
      <t>年度決算應收保費備抵呆帳</t>
    </r>
    <r>
      <rPr>
        <sz val="8"/>
        <rFont val="Book Antiqua"/>
        <family val="1"/>
      </rPr>
      <t>44.09</t>
    </r>
    <r>
      <rPr>
        <sz val="8"/>
        <rFont val="細明體"/>
        <family val="3"/>
        <charset val="136"/>
      </rPr>
      <t>億元，基於財務穩健原則，</t>
    </r>
    <r>
      <rPr>
        <sz val="8"/>
        <rFont val="Book Antiqua"/>
        <family val="1"/>
      </rPr>
      <t>88</t>
    </r>
    <r>
      <rPr>
        <sz val="8"/>
        <rFont val="細明體"/>
        <family val="3"/>
        <charset val="136"/>
      </rPr>
      <t>年度重予以如數補提，並經審計部查核認列；同原因以致</t>
    </r>
    <r>
      <rPr>
        <sz val="8"/>
        <rFont val="Book Antiqua"/>
        <family val="1"/>
      </rPr>
      <t>88.7~89.12</t>
    </r>
    <r>
      <rPr>
        <sz val="8"/>
        <rFont val="細明體"/>
        <family val="3"/>
        <charset val="136"/>
      </rPr>
      <t>提存呆帳成長率降低。</t>
    </r>
    <phoneticPr fontId="2" type="noConversion"/>
  </si>
  <si>
    <r>
      <t xml:space="preserve">8.     </t>
    </r>
    <r>
      <rPr>
        <sz val="8"/>
        <rFont val="細明體"/>
        <family val="3"/>
        <charset val="136"/>
      </rPr>
      <t>各分局加強逾期保費之催收訴追作業，故適用較高心率提存呆帳之訴追中反己訴追之應收款金額增加，致該月份提存呆帳金額大幅增加至</t>
    </r>
    <r>
      <rPr>
        <sz val="8"/>
        <rFont val="Book Antiqua"/>
        <family val="1"/>
      </rPr>
      <t>12</t>
    </r>
    <r>
      <rPr>
        <sz val="8"/>
        <rFont val="細明體"/>
        <family val="3"/>
        <charset val="136"/>
      </rPr>
      <t>億元。</t>
    </r>
    <phoneticPr fontId="2" type="noConversion"/>
  </si>
  <si>
    <r>
      <t>SD</t>
    </r>
    <r>
      <rPr>
        <sz val="8"/>
        <rFont val="細明體"/>
        <family val="3"/>
        <charset val="136"/>
      </rPr>
      <t>文件說明：</t>
    </r>
    <phoneticPr fontId="2" type="noConversion"/>
  </si>
  <si>
    <r>
      <t>1.</t>
    </r>
    <r>
      <rPr>
        <sz val="8"/>
        <rFont val="細明體"/>
        <family val="3"/>
        <charset val="136"/>
      </rPr>
      <t>除空白處為程式至資料庫抓取符合的資料填入外，其他皆於</t>
    </r>
    <r>
      <rPr>
        <sz val="8"/>
        <rFont val="Times New Roman"/>
        <family val="1"/>
      </rPr>
      <t>Excel</t>
    </r>
    <r>
      <rPr>
        <sz val="8"/>
        <rFont val="細明體"/>
        <family val="3"/>
        <charset val="136"/>
      </rPr>
      <t>範本設定計算函式由</t>
    </r>
    <r>
      <rPr>
        <sz val="8"/>
        <rFont val="Times New Roman"/>
        <family val="1"/>
      </rPr>
      <t>Excel</t>
    </r>
    <r>
      <rPr>
        <sz val="8"/>
        <rFont val="細明體"/>
        <family val="3"/>
        <charset val="136"/>
      </rPr>
      <t>產生</t>
    </r>
    <phoneticPr fontId="2" type="noConversion"/>
  </si>
  <si>
    <t>2002/7/9            確認者:</t>
    <phoneticPr fontId="2" type="noConversion"/>
  </si>
  <si>
    <t>99 99:99</t>
    <phoneticPr fontId="2" type="noConversion"/>
  </si>
  <si>
    <t>84.3-84.6</t>
    <phoneticPr fontId="2" type="noConversion"/>
  </si>
  <si>
    <t>84.7-85.6</t>
    <phoneticPr fontId="2" type="noConversion"/>
  </si>
  <si>
    <t>85.7-86.6</t>
    <phoneticPr fontId="2" type="noConversion"/>
  </si>
  <si>
    <t>86.7-87.6</t>
    <phoneticPr fontId="2" type="noConversion"/>
  </si>
  <si>
    <t>87.7-88.6</t>
    <phoneticPr fontId="2" type="noConversion"/>
  </si>
  <si>
    <t>88.7-89.12</t>
    <phoneticPr fontId="2" type="noConversion"/>
  </si>
  <si>
    <t>90.1-90.12</t>
    <phoneticPr fontId="2" type="noConversion"/>
  </si>
  <si>
    <t>(1)</t>
    <phoneticPr fontId="2" type="noConversion"/>
  </si>
  <si>
    <t>(3)</t>
    <phoneticPr fontId="2" type="noConversion"/>
  </si>
  <si>
    <t>(4)=(1)+(2)-(3)</t>
    <phoneticPr fontId="2" type="noConversion"/>
  </si>
  <si>
    <t>成長率     %</t>
    <phoneticPr fontId="2" type="noConversion"/>
  </si>
  <si>
    <t>頁　   次：1</t>
    <phoneticPr fontId="2" type="noConversion"/>
  </si>
  <si>
    <t>(2)</t>
    <phoneticPr fontId="2" type="noConversion"/>
  </si>
  <si>
    <t>註()代表負數。</t>
  </si>
  <si>
    <t>法定提存</t>
    <phoneticPr fontId="2" type="noConversion"/>
  </si>
  <si>
    <r>
      <t>保險費</t>
    </r>
    <r>
      <rPr>
        <sz val="11"/>
        <rFont val="Times New Roman"/>
        <family val="1"/>
      </rPr>
      <t xml:space="preserve">      </t>
    </r>
    <r>
      <rPr>
        <sz val="11"/>
        <rFont val="標楷體"/>
        <family val="4"/>
        <charset val="136"/>
      </rPr>
      <t>滯納金</t>
    </r>
    <phoneticPr fontId="2" type="noConversion"/>
  </si>
  <si>
    <t>公益彩券、運動彩券及菸品健康捐分配收入</t>
    <phoneticPr fontId="2" type="noConversion"/>
  </si>
  <si>
    <t>保險收支結餘(短絀)</t>
    <phoneticPr fontId="2" type="noConversion"/>
  </si>
  <si>
    <r>
      <t>提列數</t>
    </r>
    <r>
      <rPr>
        <sz val="11"/>
        <rFont val="Times New Roman"/>
        <family val="1"/>
      </rPr>
      <t xml:space="preserve">     </t>
    </r>
    <r>
      <rPr>
        <sz val="11"/>
        <rFont val="標楷體"/>
        <family val="4"/>
        <charset val="136"/>
      </rPr>
      <t>(收回數)</t>
    </r>
    <phoneticPr fontId="2" type="noConversion"/>
  </si>
  <si>
    <t>累計提列數</t>
    <phoneticPr fontId="2" type="noConversion"/>
  </si>
  <si>
    <t>91.1-91.12</t>
  </si>
  <si>
    <t>84.3-91.12</t>
    <phoneticPr fontId="2" type="noConversion"/>
  </si>
  <si>
    <t>92.1-92.12</t>
    <phoneticPr fontId="2" type="noConversion"/>
  </si>
  <si>
    <t>94.1-94.12</t>
    <phoneticPr fontId="2" type="noConversion"/>
  </si>
  <si>
    <t>95.1-95.12</t>
    <phoneticPr fontId="2" type="noConversion"/>
  </si>
  <si>
    <t>年度</t>
    <phoneticPr fontId="2" type="noConversion"/>
  </si>
  <si>
    <r>
      <t>安全準備</t>
    </r>
    <r>
      <rPr>
        <sz val="11"/>
        <rFont val="Times New Roman"/>
        <family val="1"/>
      </rPr>
      <t xml:space="preserve">     </t>
    </r>
    <r>
      <rPr>
        <sz val="11"/>
        <rFont val="標楷體"/>
        <family val="4"/>
        <charset val="136"/>
      </rPr>
      <t>運用收益</t>
    </r>
    <phoneticPr fontId="2" type="noConversion"/>
  </si>
  <si>
    <t>(1)</t>
    <phoneticPr fontId="2" type="noConversion"/>
  </si>
  <si>
    <t>(2)</t>
    <phoneticPr fontId="2" type="noConversion"/>
  </si>
  <si>
    <t>(3)</t>
    <phoneticPr fontId="2" type="noConversion"/>
  </si>
  <si>
    <t>(4)</t>
    <phoneticPr fontId="2" type="noConversion"/>
  </si>
  <si>
    <t>(6)=      (1)+(2)+(3)+(4)+(5)</t>
    <phoneticPr fontId="2" type="noConversion"/>
  </si>
  <si>
    <t>sort</t>
    <phoneticPr fontId="2" type="noConversion"/>
  </si>
  <si>
    <t>公益彩券</t>
    <phoneticPr fontId="2" type="noConversion"/>
  </si>
  <si>
    <t>運動彩券</t>
    <phoneticPr fontId="2" type="noConversion"/>
  </si>
  <si>
    <t>菸品福利捐</t>
    <phoneticPr fontId="2" type="noConversion"/>
  </si>
  <si>
    <t>法定提存</t>
    <phoneticPr fontId="2" type="noConversion"/>
  </si>
  <si>
    <t>保險費滯納金</t>
    <phoneticPr fontId="2" type="noConversion"/>
  </si>
  <si>
    <t>安全準備運用收益</t>
    <phoneticPr fontId="2" type="noConversion"/>
  </si>
  <si>
    <t>公益彩券、運動彩券及菸品健康捐分配收入</t>
    <phoneticPr fontId="2" type="noConversion"/>
  </si>
  <si>
    <t>保險收支結餘</t>
    <phoneticPr fontId="2" type="noConversion"/>
  </si>
  <si>
    <r>
      <t>提列數</t>
    </r>
    <r>
      <rPr>
        <sz val="8"/>
        <rFont val="Times New Roman"/>
        <family val="1"/>
      </rPr>
      <t>(</t>
    </r>
    <r>
      <rPr>
        <sz val="8"/>
        <rFont val="細明體"/>
        <family val="3"/>
        <charset val="136"/>
      </rPr>
      <t>收回數</t>
    </r>
    <r>
      <rPr>
        <sz val="8"/>
        <rFont val="Times New Roman"/>
        <family val="1"/>
      </rPr>
      <t>)</t>
    </r>
    <phoneticPr fontId="2" type="noConversion"/>
  </si>
  <si>
    <t>累計提列數</t>
    <phoneticPr fontId="2" type="noConversion"/>
  </si>
  <si>
    <t>84.3-91.12</t>
    <phoneticPr fontId="2" type="noConversion"/>
  </si>
  <si>
    <t>92.1-92.12</t>
    <phoneticPr fontId="2" type="noConversion"/>
  </si>
  <si>
    <t>93.1-93.12</t>
    <phoneticPr fontId="2" type="noConversion"/>
  </si>
  <si>
    <t>94.1-94.12</t>
    <phoneticPr fontId="2" type="noConversion"/>
  </si>
  <si>
    <t>95.1-95.12</t>
    <phoneticPr fontId="2" type="noConversion"/>
  </si>
  <si>
    <t>總計</t>
    <phoneticPr fontId="2" type="noConversion"/>
  </si>
  <si>
    <t>29 16:46</t>
    <phoneticPr fontId="2" type="noConversion"/>
  </si>
  <si>
    <t>程式代號：F35421</t>
    <phoneticPr fontId="2" type="noConversion"/>
  </si>
  <si>
    <t>報表代號：F35043R</t>
    <phoneticPr fontId="2" type="noConversion"/>
  </si>
  <si>
    <t>保險成本業務與費用</t>
    <phoneticPr fontId="2" type="noConversion"/>
  </si>
  <si>
    <t>保險給付</t>
    <phoneticPr fontId="2" type="noConversion"/>
  </si>
  <si>
    <t>其他收支</t>
    <phoneticPr fontId="2" type="noConversion"/>
  </si>
  <si>
    <t>(4)</t>
    <phoneticPr fontId="2" type="noConversion"/>
  </si>
  <si>
    <t>單    位：億元，%</t>
    <phoneticPr fontId="2" type="noConversion"/>
  </si>
  <si>
    <t>(5)=(1)-(2)-(3)+(4)</t>
    <phoneticPr fontId="2" type="noConversion"/>
  </si>
  <si>
    <t xml:space="preserve">  其他收支=利息收入-利息費用+投資賸餘-投資短絀+彩券及菸捐分配收入+雜項業務收入+其他業務外</t>
    <phoneticPr fontId="2" type="noConversion"/>
  </si>
  <si>
    <t xml:space="preserve">成長率     </t>
    <phoneticPr fontId="2" type="noConversion"/>
  </si>
  <si>
    <r>
      <t xml:space="preserve">保費收入             </t>
    </r>
    <r>
      <rPr>
        <sz val="12"/>
        <rFont val="標楷體"/>
        <family val="4"/>
        <charset val="136"/>
      </rPr>
      <t xml:space="preserve"> </t>
    </r>
    <r>
      <rPr>
        <sz val="9"/>
        <rFont val="標楷體"/>
        <family val="4"/>
        <charset val="136"/>
      </rPr>
      <t>(含滯納金收入)</t>
    </r>
    <phoneticPr fontId="2" type="noConversion"/>
  </si>
  <si>
    <t>保費收入              (含滯納金收入)</t>
    <phoneticPr fontId="2" type="noConversion"/>
  </si>
  <si>
    <t>保險給付</t>
    <phoneticPr fontId="2" type="noConversion"/>
  </si>
  <si>
    <t>呆帳</t>
    <phoneticPr fontId="2" type="noConversion"/>
  </si>
  <si>
    <t>其他收支</t>
    <phoneticPr fontId="2" type="noConversion"/>
  </si>
  <si>
    <r>
      <t xml:space="preserve">安全準備提列   </t>
    </r>
    <r>
      <rPr>
        <sz val="12"/>
        <rFont val="標楷體"/>
        <family val="4"/>
        <charset val="136"/>
      </rPr>
      <t>(收回數)</t>
    </r>
    <phoneticPr fontId="2" type="noConversion"/>
  </si>
  <si>
    <t>安全準備提列   (收回數)</t>
    <phoneticPr fontId="2" type="noConversion"/>
  </si>
  <si>
    <t>4.自96年3月底安全準備已用罄，故96年底待安全準備填補之短絀數125.71億元，加計97年度淨短絀數</t>
    <phoneticPr fontId="2" type="noConversion"/>
  </si>
  <si>
    <t>84.3-94.12</t>
    <phoneticPr fontId="2" type="noConversion"/>
  </si>
  <si>
    <t>※依商業會計法規定權責發生制，係指收益於確定應收時，費用於確定應付時，即行入帳，決算時之</t>
    <phoneticPr fontId="2" type="noConversion"/>
  </si>
  <si>
    <t>　收益及費用，應按其應歸屬年度作調整分錄。本表所列金額()內為負數。</t>
    <phoneticPr fontId="2" type="noConversion"/>
  </si>
  <si>
    <t>1.保費收入=保險費收入+保險費滯納金收入</t>
    <phoneticPr fontId="2" type="noConversion"/>
  </si>
  <si>
    <t>2.成長率係與去年同期資料相比。</t>
    <phoneticPr fontId="2" type="noConversion"/>
  </si>
  <si>
    <t>05 14:50</t>
  </si>
  <si>
    <t>96.1-96.12</t>
  </si>
  <si>
    <t>97.1-97.12</t>
  </si>
  <si>
    <t>98.1-98.12</t>
  </si>
  <si>
    <t>99.1-99.12</t>
  </si>
  <si>
    <t>100.1-100.6</t>
    <phoneticPr fontId="2" type="noConversion"/>
  </si>
  <si>
    <t>100.07</t>
    <phoneticPr fontId="2" type="noConversion"/>
  </si>
  <si>
    <t>100.08</t>
    <phoneticPr fontId="2" type="noConversion"/>
  </si>
  <si>
    <t>100.09</t>
    <phoneticPr fontId="2" type="noConversion"/>
  </si>
  <si>
    <t>100年小計</t>
  </si>
  <si>
    <t>資料日期 100年09月30日</t>
  </si>
  <si>
    <t>84.3-100.9總計</t>
    <phoneticPr fontId="2" type="noConversion"/>
  </si>
  <si>
    <t>呆帳</t>
    <phoneticPr fontId="2" type="noConversion"/>
  </si>
  <si>
    <t xml:space="preserve">  收入-其他業務外費用。</t>
    <phoneticPr fontId="2" type="noConversion"/>
  </si>
  <si>
    <t>3.本(100)年度截至9月底累計數與去(99)年同期增減情形</t>
    <phoneticPr fontId="2" type="noConversion"/>
  </si>
  <si>
    <t xml:space="preserve">  139.55億元、98年度淨短絀數316.98億元、99年度淨結餘數185.14億元及本(100)年度截至9月底止</t>
    <phoneticPr fontId="2" type="noConversion"/>
  </si>
  <si>
    <t xml:space="preserve">  淨結餘數257.84億元，累計待安全準備填補之短絀數為139.27億元。</t>
    <phoneticPr fontId="2" type="noConversion"/>
  </si>
  <si>
    <t xml:space="preserve">  (4)其他收支成長10.24%，主要係菸品健康捐挹注安全準備分配收入較去年同期增加所致。</t>
    <phoneticPr fontId="2" type="noConversion"/>
  </si>
  <si>
    <t xml:space="preserve">  (1)保費收入與成長8.04%，主要係99年4月健保費率調整，及100年1月提高基本工資，隨同調整各類</t>
    <phoneticPr fontId="2" type="noConversion"/>
  </si>
  <si>
    <t xml:space="preserve">     投保金額下限或投保金額，致保費收入較去年同期增加所致。</t>
    <phoneticPr fontId="2" type="noConversion"/>
  </si>
  <si>
    <t xml:space="preserve">  (2)保險給付成長3.34%，主要係因總額協商成長及去年同期辦理98年度第4季各總額結算調整減少</t>
    <phoneticPr fontId="2" type="noConversion"/>
  </si>
  <si>
    <t xml:space="preserve">     保險給付所致。</t>
    <phoneticPr fontId="2" type="noConversion"/>
  </si>
  <si>
    <t xml:space="preserve">  (3)呆帳負成長2.47%，主要係因98年公益彩券回饋金協助經濟弱勢民眾及風災災民等繳納健保欠費，</t>
    <phoneticPr fontId="2" type="noConversion"/>
  </si>
  <si>
    <t xml:space="preserve">     致實際呆帳提列數較預期為低所致。</t>
    <phoneticPr fontId="2" type="noConversion"/>
  </si>
</sst>
</file>

<file path=xl/styles.xml><?xml version="1.0" encoding="utf-8"?>
<styleSheet xmlns="http://schemas.openxmlformats.org/spreadsheetml/2006/main">
  <numFmts count="5">
    <numFmt numFmtId="42" formatCode="_-&quot;$&quot;* #,##0_-;\-&quot;$&quot;* #,##0_-;_-&quot;$&quot;* &quot;-&quot;_-;_-@_-"/>
    <numFmt numFmtId="176" formatCode="0.00_);[Red]\(0.00\)"/>
    <numFmt numFmtId="177" formatCode="0_);[Red]\(0\)"/>
    <numFmt numFmtId="178" formatCode="0.00_ "/>
    <numFmt numFmtId="179" formatCode="#,##0.00_);[Red]\(#,##0.00\)"/>
  </numFmts>
  <fonts count="4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"/>
      <name val="細明體"/>
      <family val="3"/>
      <charset val="136"/>
    </font>
    <font>
      <sz val="8"/>
      <name val="Book Antiqua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細明體"/>
      <family val="3"/>
      <charset val="136"/>
    </font>
    <font>
      <sz val="7"/>
      <name val="Times New Roman"/>
      <family val="1"/>
    </font>
    <font>
      <sz val="8"/>
      <name val="標楷體"/>
      <family val="4"/>
      <charset val="136"/>
    </font>
    <font>
      <sz val="12"/>
      <name val="標楷體"/>
      <family val="4"/>
      <charset val="136"/>
    </font>
    <font>
      <sz val="12"/>
      <name val="細明體"/>
      <family val="3"/>
      <charset val="136"/>
    </font>
    <font>
      <b/>
      <sz val="12"/>
      <name val="標楷體"/>
      <family val="4"/>
      <charset val="136"/>
    </font>
    <font>
      <b/>
      <sz val="12"/>
      <name val="細明體"/>
      <family val="3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標楷體"/>
      <family val="4"/>
      <charset val="136"/>
    </font>
    <font>
      <sz val="5"/>
      <name val="Times New Roman"/>
      <family val="1"/>
    </font>
    <font>
      <sz val="11"/>
      <name val="標楷體"/>
      <family val="4"/>
      <charset val="136"/>
    </font>
    <font>
      <sz val="11"/>
      <name val="Times New Roman"/>
      <family val="1"/>
    </font>
    <font>
      <sz val="11"/>
      <name val="細明體"/>
      <family val="3"/>
      <charset val="136"/>
    </font>
    <font>
      <sz val="10"/>
      <name val="細明體"/>
      <family val="3"/>
      <charset val="136"/>
    </font>
    <font>
      <b/>
      <sz val="11"/>
      <name val="標楷體"/>
      <family val="4"/>
      <charset val="136"/>
    </font>
    <font>
      <sz val="12"/>
      <name val="新細明體"/>
      <family val="1"/>
      <charset val="136"/>
    </font>
    <font>
      <b/>
      <sz val="8"/>
      <name val="標楷體"/>
      <family val="4"/>
      <charset val="136"/>
    </font>
    <font>
      <sz val="13"/>
      <name val="標楷體"/>
      <family val="4"/>
      <charset val="136"/>
    </font>
    <font>
      <b/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5"/>
      <color theme="0"/>
      <name val="細明體"/>
      <family val="3"/>
      <charset val="136"/>
    </font>
    <font>
      <sz val="8"/>
      <color theme="0"/>
      <name val="標楷體"/>
      <family val="4"/>
      <charset val="136"/>
    </font>
    <font>
      <sz val="8"/>
      <color theme="0"/>
      <name val="細明體"/>
      <family val="3"/>
      <charset val="136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</fills>
  <borders count="24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42" fontId="6" fillId="0" borderId="0" applyFont="0" applyFill="0" applyBorder="0" applyAlignment="0" applyProtection="0"/>
    <xf numFmtId="0" fontId="1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3" xfId="0" applyFont="1" applyBorder="1"/>
    <xf numFmtId="0" fontId="3" fillId="0" borderId="13" xfId="0" applyFont="1" applyBorder="1" applyAlignment="1">
      <alignment horizontal="left"/>
    </xf>
    <xf numFmtId="10" fontId="3" fillId="0" borderId="13" xfId="0" applyNumberFormat="1" applyFont="1" applyBorder="1"/>
    <xf numFmtId="10" fontId="7" fillId="0" borderId="13" xfId="0" applyNumberFormat="1" applyFont="1" applyBorder="1"/>
    <xf numFmtId="4" fontId="3" fillId="0" borderId="13" xfId="0" applyNumberFormat="1" applyFont="1" applyBorder="1"/>
    <xf numFmtId="4" fontId="7" fillId="0" borderId="13" xfId="0" applyNumberFormat="1" applyFont="1" applyBorder="1"/>
    <xf numFmtId="49" fontId="5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3" fillId="0" borderId="14" xfId="0" applyFont="1" applyBorder="1"/>
    <xf numFmtId="0" fontId="9" fillId="0" borderId="0" xfId="0" applyFont="1"/>
    <xf numFmtId="0" fontId="10" fillId="0" borderId="0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1" fillId="0" borderId="0" xfId="0" applyFont="1" applyBorder="1"/>
    <xf numFmtId="0" fontId="10" fillId="0" borderId="0" xfId="0" applyFont="1" applyBorder="1"/>
    <xf numFmtId="49" fontId="6" fillId="0" borderId="13" xfId="0" applyNumberFormat="1" applyFont="1" applyBorder="1" applyAlignment="1">
      <alignment horizontal="left"/>
    </xf>
    <xf numFmtId="0" fontId="15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49" fontId="11" fillId="0" borderId="0" xfId="43" applyNumberFormat="1" applyFont="1" applyAlignment="1">
      <alignment horizontal="left"/>
    </xf>
    <xf numFmtId="0" fontId="3" fillId="0" borderId="0" xfId="43" applyFont="1"/>
    <xf numFmtId="0" fontId="35" fillId="0" borderId="0" xfId="43" applyFont="1" applyAlignment="1">
      <alignment horizontal="right"/>
    </xf>
    <xf numFmtId="0" fontId="35" fillId="0" borderId="0" xfId="43" applyFont="1" applyAlignment="1">
      <alignment horizontal="left"/>
    </xf>
    <xf numFmtId="176" fontId="3" fillId="0" borderId="0" xfId="43" applyNumberFormat="1" applyFont="1" applyBorder="1"/>
    <xf numFmtId="0" fontId="3" fillId="0" borderId="0" xfId="43" applyFont="1" applyBorder="1"/>
    <xf numFmtId="0" fontId="9" fillId="0" borderId="0" xfId="43" applyFont="1"/>
    <xf numFmtId="0" fontId="9" fillId="0" borderId="0" xfId="43" applyFont="1" applyAlignment="1">
      <alignment horizontal="left"/>
    </xf>
    <xf numFmtId="0" fontId="9" fillId="0" borderId="0" xfId="43" applyFont="1" applyAlignment="1">
      <alignment horizontal="right"/>
    </xf>
    <xf numFmtId="0" fontId="9" fillId="0" borderId="0" xfId="43" applyFont="1" applyBorder="1"/>
    <xf numFmtId="0" fontId="36" fillId="0" borderId="15" xfId="43" applyFont="1" applyBorder="1" applyAlignment="1">
      <alignment horizontal="center" vertical="center" wrapText="1"/>
    </xf>
    <xf numFmtId="0" fontId="3" fillId="0" borderId="0" xfId="43" applyFont="1" applyAlignment="1">
      <alignment horizontal="center" vertical="center"/>
    </xf>
    <xf numFmtId="177" fontId="3" fillId="0" borderId="0" xfId="43" applyNumberFormat="1" applyFont="1" applyBorder="1" applyAlignment="1">
      <alignment horizontal="center" vertical="center"/>
    </xf>
    <xf numFmtId="0" fontId="3" fillId="0" borderId="0" xfId="43" applyFont="1" applyBorder="1" applyAlignment="1">
      <alignment horizontal="center" vertical="center"/>
    </xf>
    <xf numFmtId="49" fontId="38" fillId="0" borderId="16" xfId="43" applyNumberFormat="1" applyFont="1" applyBorder="1" applyAlignment="1">
      <alignment horizontal="center" vertical="center" wrapText="1"/>
    </xf>
    <xf numFmtId="49" fontId="38" fillId="0" borderId="12" xfId="43" applyNumberFormat="1" applyFont="1" applyBorder="1" applyAlignment="1">
      <alignment horizontal="center" vertical="center" wrapText="1"/>
    </xf>
    <xf numFmtId="0" fontId="39" fillId="0" borderId="12" xfId="43" applyFont="1" applyBorder="1" applyAlignment="1">
      <alignment horizontal="center" vertical="center" wrapText="1"/>
    </xf>
    <xf numFmtId="0" fontId="5" fillId="0" borderId="0" xfId="43" applyFont="1" applyAlignment="1">
      <alignment horizontal="center" vertical="center"/>
    </xf>
    <xf numFmtId="176" fontId="3" fillId="0" borderId="0" xfId="43" applyNumberFormat="1" applyFont="1" applyBorder="1" applyAlignment="1">
      <alignment horizontal="center" vertical="center" wrapText="1"/>
    </xf>
    <xf numFmtId="176" fontId="3" fillId="0" borderId="0" xfId="43" applyNumberFormat="1" applyFont="1" applyBorder="1" applyAlignment="1">
      <alignment horizontal="center" vertical="center"/>
    </xf>
    <xf numFmtId="49" fontId="36" fillId="0" borderId="13" xfId="43" applyNumberFormat="1" applyFont="1" applyBorder="1" applyAlignment="1">
      <alignment horizontal="left"/>
    </xf>
    <xf numFmtId="40" fontId="38" fillId="0" borderId="13" xfId="43" applyNumberFormat="1" applyFont="1" applyBorder="1"/>
    <xf numFmtId="49" fontId="40" fillId="0" borderId="13" xfId="43" applyNumberFormat="1" applyFont="1" applyBorder="1" applyAlignment="1">
      <alignment horizontal="left"/>
    </xf>
    <xf numFmtId="0" fontId="7" fillId="0" borderId="0" xfId="43" applyFont="1"/>
    <xf numFmtId="176" fontId="7" fillId="0" borderId="0" xfId="43" applyNumberFormat="1" applyFont="1" applyBorder="1"/>
    <xf numFmtId="0" fontId="7" fillId="0" borderId="0" xfId="43" applyFont="1" applyBorder="1"/>
    <xf numFmtId="49" fontId="10" fillId="0" borderId="0" xfId="43" applyNumberFormat="1" applyFont="1" applyAlignment="1">
      <alignment horizontal="left"/>
    </xf>
    <xf numFmtId="0" fontId="10" fillId="0" borderId="0" xfId="43" applyFont="1" applyAlignment="1">
      <alignment horizontal="left"/>
    </xf>
    <xf numFmtId="0" fontId="3" fillId="0" borderId="0" xfId="43" applyFont="1" applyAlignment="1">
      <alignment horizontal="left"/>
    </xf>
    <xf numFmtId="176" fontId="3" fillId="0" borderId="0" xfId="43" applyNumberFormat="1" applyFont="1" applyBorder="1" applyAlignment="1">
      <alignment horizontal="left"/>
    </xf>
    <xf numFmtId="0" fontId="3" fillId="0" borderId="0" xfId="43" applyFont="1" applyBorder="1" applyAlignment="1">
      <alignment horizontal="left"/>
    </xf>
    <xf numFmtId="0" fontId="9" fillId="0" borderId="0" xfId="43" applyFont="1" applyAlignment="1">
      <alignment horizontal="left" wrapText="1"/>
    </xf>
    <xf numFmtId="176" fontId="9" fillId="0" borderId="0" xfId="43" applyNumberFormat="1" applyFont="1" applyBorder="1" applyAlignment="1">
      <alignment horizontal="left" wrapText="1"/>
    </xf>
    <xf numFmtId="176" fontId="9" fillId="0" borderId="0" xfId="43" applyNumberFormat="1" applyFont="1" applyBorder="1"/>
    <xf numFmtId="0" fontId="9" fillId="0" borderId="0" xfId="43" applyFont="1" applyBorder="1" applyAlignment="1">
      <alignment horizontal="left" wrapText="1"/>
    </xf>
    <xf numFmtId="0" fontId="9" fillId="0" borderId="0" xfId="43" applyFont="1" applyAlignment="1">
      <alignment wrapText="1"/>
    </xf>
    <xf numFmtId="176" fontId="9" fillId="0" borderId="0" xfId="43" applyNumberFormat="1" applyFont="1" applyBorder="1" applyAlignment="1">
      <alignment wrapText="1"/>
    </xf>
    <xf numFmtId="0" fontId="9" fillId="0" borderId="0" xfId="43" applyFont="1" applyBorder="1" applyAlignment="1">
      <alignment wrapText="1"/>
    </xf>
    <xf numFmtId="176" fontId="42" fillId="0" borderId="0" xfId="43" applyNumberFormat="1" applyFont="1" applyBorder="1"/>
    <xf numFmtId="176" fontId="9" fillId="0" borderId="0" xfId="43" applyNumberFormat="1" applyFont="1" applyBorder="1" applyAlignment="1">
      <alignment horizontal="left"/>
    </xf>
    <xf numFmtId="176" fontId="3" fillId="0" borderId="0" xfId="43" applyNumberFormat="1" applyFont="1" applyBorder="1" applyAlignment="1">
      <alignment wrapText="1"/>
    </xf>
    <xf numFmtId="0" fontId="10" fillId="0" borderId="0" xfId="0" applyFont="1" applyBorder="1" applyAlignment="1"/>
    <xf numFmtId="40" fontId="11" fillId="0" borderId="0" xfId="0" applyNumberFormat="1" applyFont="1" applyBorder="1"/>
    <xf numFmtId="40" fontId="38" fillId="0" borderId="13" xfId="0" applyNumberFormat="1" applyFont="1" applyBorder="1"/>
    <xf numFmtId="0" fontId="39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40" fontId="39" fillId="0" borderId="0" xfId="0" applyNumberFormat="1" applyFont="1" applyBorder="1"/>
    <xf numFmtId="0" fontId="12" fillId="0" borderId="13" xfId="0" applyFont="1" applyBorder="1" applyAlignment="1">
      <alignment wrapText="1"/>
    </xf>
    <xf numFmtId="0" fontId="9" fillId="0" borderId="0" xfId="0" applyFont="1" applyAlignment="1">
      <alignment wrapText="1"/>
    </xf>
    <xf numFmtId="0" fontId="46" fillId="0" borderId="0" xfId="0" applyFont="1" applyAlignment="1">
      <alignment horizontal="left"/>
    </xf>
    <xf numFmtId="0" fontId="47" fillId="0" borderId="0" xfId="0" applyFont="1" applyAlignment="1">
      <alignment horizontal="left"/>
    </xf>
    <xf numFmtId="0" fontId="47" fillId="0" borderId="0" xfId="0" applyFont="1"/>
    <xf numFmtId="0" fontId="48" fillId="0" borderId="0" xfId="0" applyFont="1" applyBorder="1"/>
    <xf numFmtId="0" fontId="15" fillId="0" borderId="0" xfId="0" applyFont="1" applyAlignment="1">
      <alignment horizontal="left"/>
    </xf>
    <xf numFmtId="0" fontId="44" fillId="0" borderId="0" xfId="0" applyFont="1" applyFill="1" applyAlignment="1">
      <alignment wrapText="1"/>
    </xf>
    <xf numFmtId="0" fontId="10" fillId="0" borderId="0" xfId="0" applyFont="1" applyFill="1"/>
    <xf numFmtId="0" fontId="10" fillId="0" borderId="0" xfId="0" applyFont="1" applyFill="1" applyBorder="1"/>
    <xf numFmtId="0" fontId="11" fillId="0" borderId="0" xfId="0" applyFont="1" applyFill="1" applyBorder="1"/>
    <xf numFmtId="0" fontId="10" fillId="0" borderId="0" xfId="0" applyFont="1" applyFill="1" applyBorder="1" applyAlignment="1"/>
    <xf numFmtId="178" fontId="11" fillId="0" borderId="0" xfId="0" applyNumberFormat="1" applyFont="1" applyFill="1" applyBorder="1"/>
    <xf numFmtId="179" fontId="11" fillId="0" borderId="13" xfId="0" applyNumberFormat="1" applyFont="1" applyBorder="1" applyAlignment="1">
      <alignment horizontal="right"/>
    </xf>
    <xf numFmtId="179" fontId="6" fillId="0" borderId="13" xfId="0" applyNumberFormat="1" applyFont="1" applyBorder="1" applyAlignment="1">
      <alignment horizontal="right" wrapText="1"/>
    </xf>
    <xf numFmtId="179" fontId="13" fillId="0" borderId="13" xfId="0" applyNumberFormat="1" applyFont="1" applyBorder="1" applyAlignment="1">
      <alignment horizontal="right"/>
    </xf>
    <xf numFmtId="0" fontId="14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49" fontId="10" fillId="0" borderId="18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45" fillId="0" borderId="0" xfId="0" applyFont="1" applyBorder="1" applyAlignment="1">
      <alignment horizontal="left"/>
    </xf>
    <xf numFmtId="0" fontId="10" fillId="0" borderId="1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left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right"/>
    </xf>
    <xf numFmtId="0" fontId="14" fillId="0" borderId="2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0" xfId="43" applyFont="1" applyAlignment="1">
      <alignment horizontal="left" wrapText="1"/>
    </xf>
    <xf numFmtId="49" fontId="36" fillId="0" borderId="17" xfId="43" applyNumberFormat="1" applyFont="1" applyBorder="1" applyAlignment="1">
      <alignment horizontal="center" vertical="center" wrapText="1"/>
    </xf>
    <xf numFmtId="49" fontId="36" fillId="0" borderId="16" xfId="43" applyNumberFormat="1" applyFont="1" applyBorder="1" applyAlignment="1">
      <alignment horizontal="center" vertical="center" wrapText="1"/>
    </xf>
    <xf numFmtId="0" fontId="36" fillId="0" borderId="17" xfId="43" applyFont="1" applyBorder="1" applyAlignment="1">
      <alignment horizontal="center" vertical="center" wrapText="1"/>
    </xf>
    <xf numFmtId="0" fontId="36" fillId="0" borderId="16" xfId="43" applyFont="1" applyBorder="1" applyAlignment="1">
      <alignment horizontal="center" vertical="center" wrapText="1"/>
    </xf>
    <xf numFmtId="0" fontId="10" fillId="0" borderId="0" xfId="43" applyFont="1" applyAlignment="1">
      <alignment horizontal="right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3"/>
    <cellStyle name="一般 2 2" xfId="44"/>
    <cellStyle name="一般 2 3" xfId="45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貨幣[0]_laroux" xfId="24"/>
    <cellStyle name="連結的儲存格" xfId="23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1"/>
  <sheetViews>
    <sheetView tabSelected="1" topLeftCell="A3" zoomScaleNormal="100" workbookViewId="0">
      <selection activeCell="A38" sqref="A38:L38"/>
    </sheetView>
  </sheetViews>
  <sheetFormatPr defaultRowHeight="10.5"/>
  <cols>
    <col min="1" max="1" width="11.625" style="22" customWidth="1"/>
    <col min="2" max="2" width="13.875" style="1" customWidth="1"/>
    <col min="3" max="3" width="10.25" style="1" customWidth="1"/>
    <col min="4" max="4" width="13.5" style="1" customWidth="1"/>
    <col min="5" max="5" width="9.125" style="1" customWidth="1"/>
    <col min="6" max="6" width="10.625" style="1" customWidth="1"/>
    <col min="7" max="7" width="9.875" style="2" customWidth="1"/>
    <col min="8" max="8" width="12.625" style="2" hidden="1" customWidth="1"/>
    <col min="9" max="9" width="8.25" style="2" hidden="1" customWidth="1"/>
    <col min="10" max="10" width="12.375" style="2" customWidth="1"/>
    <col min="11" max="11" width="9.75" style="2" customWidth="1"/>
    <col min="12" max="12" width="16" style="2" customWidth="1"/>
    <col min="13" max="13" width="9" style="2" hidden="1" customWidth="1"/>
    <col min="14" max="14" width="20.625" style="2" hidden="1" customWidth="1"/>
    <col min="15" max="15" width="3" style="2" hidden="1" customWidth="1"/>
    <col min="16" max="16" width="20.125" style="2" hidden="1" customWidth="1"/>
    <col min="17" max="17" width="2" style="2" hidden="1" customWidth="1"/>
    <col min="18" max="18" width="20.125" style="2" hidden="1" customWidth="1"/>
    <col min="19" max="19" width="3.125" style="2" hidden="1" customWidth="1"/>
    <col min="20" max="20" width="8.75" style="2" hidden="1" customWidth="1"/>
    <col min="21" max="21" width="2" style="2" hidden="1" customWidth="1"/>
    <col min="22" max="22" width="18" style="2" hidden="1" customWidth="1"/>
    <col min="23" max="23" width="2.75" style="2" hidden="1" customWidth="1"/>
    <col min="24" max="24" width="20.375" style="2" hidden="1" customWidth="1"/>
    <col min="25" max="16384" width="9" style="2"/>
  </cols>
  <sheetData>
    <row r="1" spans="1:24" hidden="1">
      <c r="K1" s="86" t="s">
        <v>107</v>
      </c>
      <c r="L1" s="83" t="s">
        <v>83</v>
      </c>
    </row>
    <row r="2" spans="1:24" hidden="1">
      <c r="A2" s="85" t="s">
        <v>85</v>
      </c>
      <c r="K2" s="86"/>
      <c r="L2" s="84" t="s">
        <v>45</v>
      </c>
    </row>
    <row r="3" spans="1:24" ht="14.25">
      <c r="A3" s="85" t="s">
        <v>84</v>
      </c>
      <c r="L3" s="87" t="s">
        <v>90</v>
      </c>
    </row>
    <row r="5" spans="1:24" s="23" customFormat="1" ht="19.5" hidden="1" customHeight="1">
      <c r="B5" s="119" t="s">
        <v>2</v>
      </c>
      <c r="C5" s="120"/>
      <c r="D5" s="120"/>
      <c r="E5" s="120"/>
      <c r="F5" s="120"/>
      <c r="G5" s="120"/>
      <c r="H5" s="120"/>
      <c r="I5" s="121"/>
      <c r="J5" s="117" t="s">
        <v>86</v>
      </c>
      <c r="K5" s="118"/>
      <c r="L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1:24" s="23" customFormat="1" ht="53.25" customHeight="1">
      <c r="A6" s="110" t="s">
        <v>1</v>
      </c>
      <c r="B6" s="114" t="s">
        <v>94</v>
      </c>
      <c r="C6" s="115"/>
      <c r="D6" s="114" t="s">
        <v>87</v>
      </c>
      <c r="E6" s="115"/>
      <c r="F6" s="114" t="s">
        <v>119</v>
      </c>
      <c r="G6" s="115"/>
      <c r="H6" s="114" t="s">
        <v>7</v>
      </c>
      <c r="I6" s="115"/>
      <c r="J6" s="114" t="s">
        <v>88</v>
      </c>
      <c r="K6" s="115"/>
      <c r="L6" s="79" t="s">
        <v>99</v>
      </c>
      <c r="N6" s="116" t="s">
        <v>95</v>
      </c>
      <c r="O6" s="116"/>
      <c r="P6" s="116" t="s">
        <v>96</v>
      </c>
      <c r="Q6" s="116"/>
      <c r="R6" s="116" t="s">
        <v>97</v>
      </c>
      <c r="S6" s="116"/>
      <c r="T6" s="116"/>
      <c r="U6" s="116"/>
      <c r="V6" s="116" t="s">
        <v>98</v>
      </c>
      <c r="W6" s="116"/>
      <c r="X6" s="77" t="s">
        <v>100</v>
      </c>
    </row>
    <row r="7" spans="1:24" s="23" customFormat="1" ht="32.25" customHeight="1">
      <c r="A7" s="111"/>
      <c r="B7" s="99" t="s">
        <v>41</v>
      </c>
      <c r="C7" s="100"/>
      <c r="D7" s="99" t="s">
        <v>46</v>
      </c>
      <c r="E7" s="100"/>
      <c r="F7" s="99" t="s">
        <v>42</v>
      </c>
      <c r="G7" s="100"/>
      <c r="H7" s="107" t="s">
        <v>43</v>
      </c>
      <c r="I7" s="108"/>
      <c r="J7" s="99" t="s">
        <v>89</v>
      </c>
      <c r="K7" s="100"/>
      <c r="L7" s="28" t="s">
        <v>91</v>
      </c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24" s="23" customFormat="1" ht="33">
      <c r="A8" s="112"/>
      <c r="B8" s="24" t="s">
        <v>12</v>
      </c>
      <c r="C8" s="78" t="s">
        <v>93</v>
      </c>
      <c r="D8" s="24" t="s">
        <v>12</v>
      </c>
      <c r="E8" s="78" t="s">
        <v>93</v>
      </c>
      <c r="F8" s="24" t="s">
        <v>12</v>
      </c>
      <c r="G8" s="78" t="s">
        <v>93</v>
      </c>
      <c r="H8" s="24" t="s">
        <v>12</v>
      </c>
      <c r="I8" s="24" t="s">
        <v>44</v>
      </c>
      <c r="J8" s="24" t="s">
        <v>12</v>
      </c>
      <c r="K8" s="78" t="s">
        <v>93</v>
      </c>
      <c r="L8" s="78" t="s">
        <v>12</v>
      </c>
      <c r="N8" s="32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s="25" customFormat="1" ht="30" hidden="1" customHeight="1">
      <c r="A9" s="27" t="s">
        <v>34</v>
      </c>
      <c r="B9" s="94">
        <v>758.72</v>
      </c>
      <c r="C9" s="94"/>
      <c r="D9" s="94">
        <v>1.32</v>
      </c>
      <c r="E9" s="94"/>
      <c r="F9" s="94"/>
      <c r="G9" s="94"/>
      <c r="H9" s="94">
        <f>IF(B9+D9-F9=0," ",B9+D9-F9)</f>
        <v>760.04000000000008</v>
      </c>
      <c r="I9" s="94"/>
      <c r="J9" s="94">
        <v>586.97</v>
      </c>
      <c r="K9" s="94"/>
      <c r="L9" s="94">
        <f>IF(B9+D9-F9-J9=0," ",B9+D9-F9-J9)</f>
        <v>173.07000000000005</v>
      </c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</row>
    <row r="10" spans="1:24" s="25" customFormat="1" ht="30" hidden="1" customHeight="1">
      <c r="A10" s="27" t="s">
        <v>35</v>
      </c>
      <c r="B10" s="94">
        <v>2415.7800000000002</v>
      </c>
      <c r="C10" s="94"/>
      <c r="D10" s="94">
        <v>5.66</v>
      </c>
      <c r="E10" s="94"/>
      <c r="F10" s="94">
        <v>9.73</v>
      </c>
      <c r="G10" s="94"/>
      <c r="H10" s="94">
        <f>IF(B10+D10-F10=0," ",B10+D10-F10)</f>
        <v>2411.71</v>
      </c>
      <c r="I10" s="94"/>
      <c r="J10" s="94">
        <v>2062.5500000000002</v>
      </c>
      <c r="K10" s="94"/>
      <c r="L10" s="94">
        <f>IF(B10+D10-F10-J10=0," ",B10+D10-F10-J10)</f>
        <v>349.15999999999985</v>
      </c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</row>
    <row r="11" spans="1:24" s="25" customFormat="1" ht="37.5" hidden="1" customHeight="1">
      <c r="A11" s="27" t="s">
        <v>36</v>
      </c>
      <c r="B11" s="94">
        <v>2411.41</v>
      </c>
      <c r="C11" s="95">
        <v>-0.18</v>
      </c>
      <c r="D11" s="94">
        <v>20.02</v>
      </c>
      <c r="E11" s="94">
        <v>253.71</v>
      </c>
      <c r="F11" s="94">
        <v>7.92</v>
      </c>
      <c r="G11" s="94">
        <v>-18.600000000000001</v>
      </c>
      <c r="H11" s="94">
        <f>IF(B11+D11-F11=0," ",B11+D11-F11)</f>
        <v>2423.5099999999998</v>
      </c>
      <c r="I11" s="94">
        <v>0.49</v>
      </c>
      <c r="J11" s="94">
        <v>2298.3200000000002</v>
      </c>
      <c r="K11" s="94">
        <v>11.43</v>
      </c>
      <c r="L11" s="94">
        <f>IF(B11+D11-F11-J11=0," ",B11+D11-F11-J11)</f>
        <v>125.1899999999996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</row>
    <row r="12" spans="1:24" s="25" customFormat="1" ht="30" hidden="1" customHeight="1">
      <c r="A12" s="27" t="s">
        <v>37</v>
      </c>
      <c r="B12" s="94">
        <v>2536.13</v>
      </c>
      <c r="C12" s="94">
        <v>5.17</v>
      </c>
      <c r="D12" s="94">
        <v>32.29</v>
      </c>
      <c r="E12" s="94">
        <v>61.29</v>
      </c>
      <c r="F12" s="94">
        <v>40.270000000000003</v>
      </c>
      <c r="G12" s="94">
        <v>408.46</v>
      </c>
      <c r="H12" s="94">
        <f>IF(B12+D12-F12=0," ",B12+D12-F12)</f>
        <v>2528.15</v>
      </c>
      <c r="I12" s="94">
        <v>4.32</v>
      </c>
      <c r="J12" s="94">
        <v>2489.6999999999998</v>
      </c>
      <c r="K12" s="94">
        <v>8.33</v>
      </c>
      <c r="L12" s="94">
        <v>38.46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</row>
    <row r="13" spans="1:24" s="25" customFormat="1" ht="34.5" hidden="1" customHeight="1">
      <c r="A13" s="27" t="s">
        <v>38</v>
      </c>
      <c r="B13" s="94">
        <v>2669.24</v>
      </c>
      <c r="C13" s="94">
        <v>5.25</v>
      </c>
      <c r="D13" s="94">
        <v>25.21</v>
      </c>
      <c r="E13" s="94">
        <v>-21.93</v>
      </c>
      <c r="F13" s="94">
        <v>99.2</v>
      </c>
      <c r="G13" s="94">
        <v>146.34</v>
      </c>
      <c r="H13" s="94">
        <v>2595.25</v>
      </c>
      <c r="I13" s="94">
        <v>2.65</v>
      </c>
      <c r="J13" s="94">
        <v>2782.8</v>
      </c>
      <c r="K13" s="94">
        <v>11.77</v>
      </c>
      <c r="L13" s="94">
        <v>-187.56</v>
      </c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</row>
    <row r="14" spans="1:24" s="25" customFormat="1" ht="40.5" hidden="1" customHeight="1">
      <c r="A14" s="27" t="s">
        <v>39</v>
      </c>
      <c r="B14" s="94">
        <v>4235.0200000000004</v>
      </c>
      <c r="C14" s="95">
        <v>5.77</v>
      </c>
      <c r="D14" s="94">
        <v>13.75</v>
      </c>
      <c r="E14" s="94">
        <v>-63.64</v>
      </c>
      <c r="F14" s="94">
        <v>72.400000000000006</v>
      </c>
      <c r="G14" s="94">
        <v>-51.34</v>
      </c>
      <c r="H14" s="94">
        <f>IF(B14+D14-F14=0," ",B14+D14-F14)</f>
        <v>4176.3700000000008</v>
      </c>
      <c r="I14" s="94">
        <v>7.28</v>
      </c>
      <c r="J14" s="94">
        <v>4275.09</v>
      </c>
      <c r="K14" s="94">
        <v>2.42</v>
      </c>
      <c r="L14" s="94">
        <f>IF(B14+D14-F14-J14=0," ",B14+D14-F14-J14)</f>
        <v>-98.719999999999345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</row>
    <row r="15" spans="1:24" s="25" customFormat="1" ht="39.75" hidden="1" customHeight="1">
      <c r="A15" s="27" t="s">
        <v>40</v>
      </c>
      <c r="B15" s="94">
        <v>2909.92</v>
      </c>
      <c r="C15" s="94">
        <v>-7.0000000000000007E-2</v>
      </c>
      <c r="D15" s="94">
        <v>5.18</v>
      </c>
      <c r="E15" s="94">
        <v>53.85</v>
      </c>
      <c r="F15" s="94">
        <v>53.64</v>
      </c>
      <c r="G15" s="94">
        <v>-12.95</v>
      </c>
      <c r="H15" s="94">
        <f>IF(B15+D15-F15=0," ",B15+D15-F15)</f>
        <v>2861.46</v>
      </c>
      <c r="I15" s="94">
        <v>0.28000000000000003</v>
      </c>
      <c r="J15" s="94">
        <v>3017.88</v>
      </c>
      <c r="K15" s="94">
        <v>5.91</v>
      </c>
      <c r="L15" s="94">
        <f>IF(B15+D15-F15-J15=0," ",B15+D15-F15-J15)</f>
        <v>-156.42000000000007</v>
      </c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</row>
    <row r="16" spans="1:24" s="25" customFormat="1" ht="30" hidden="1" customHeight="1">
      <c r="A16" s="27" t="s">
        <v>54</v>
      </c>
      <c r="B16" s="94">
        <v>3109.21</v>
      </c>
      <c r="C16" s="94">
        <v>6.85</v>
      </c>
      <c r="D16" s="94">
        <v>2.79</v>
      </c>
      <c r="E16" s="94">
        <v>-51.94</v>
      </c>
      <c r="F16" s="94">
        <v>35.93</v>
      </c>
      <c r="G16" s="94">
        <v>-33.78</v>
      </c>
      <c r="H16" s="94">
        <f>IF(B16+D16-F16=0," ",B16+D16-F16)</f>
        <v>3076.07</v>
      </c>
      <c r="I16" s="94">
        <v>7.5</v>
      </c>
      <c r="J16" s="94">
        <v>3232.62</v>
      </c>
      <c r="K16" s="94">
        <v>7.12</v>
      </c>
      <c r="L16" s="94">
        <f>SUM((X16)/100000000)</f>
        <v>0</v>
      </c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</row>
    <row r="17" spans="1:24" s="25" customFormat="1" ht="30" hidden="1" customHeight="1">
      <c r="A17" s="27" t="s">
        <v>55</v>
      </c>
      <c r="B17" s="94">
        <f>SUM(B8:B16)</f>
        <v>21045.43</v>
      </c>
      <c r="C17" s="94"/>
      <c r="D17" s="94">
        <f>SUM(D8:D16)</f>
        <v>106.22000000000001</v>
      </c>
      <c r="E17" s="94"/>
      <c r="F17" s="94">
        <f>SUM(F8:F16)</f>
        <v>319.09000000000003</v>
      </c>
      <c r="G17" s="94"/>
      <c r="H17" s="94">
        <f>SUM(H8:H16)</f>
        <v>20832.560000000001</v>
      </c>
      <c r="I17" s="94"/>
      <c r="J17" s="94">
        <f>SUM(J8:J16)</f>
        <v>20745.93</v>
      </c>
      <c r="K17" s="94"/>
      <c r="L17" s="94">
        <f>SUM(L8:L16)</f>
        <v>243.18000000000012</v>
      </c>
      <c r="M17" s="75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spans="1:24" s="25" customFormat="1" ht="30" hidden="1" customHeight="1">
      <c r="A18" s="27" t="s">
        <v>56</v>
      </c>
      <c r="B18" s="94">
        <v>3384.2</v>
      </c>
      <c r="C18" s="94">
        <v>8.84</v>
      </c>
      <c r="D18" s="94">
        <v>1.8</v>
      </c>
      <c r="E18" s="94">
        <v>-35.58</v>
      </c>
      <c r="F18" s="94">
        <v>18.38</v>
      </c>
      <c r="G18" s="94">
        <v>-48.83</v>
      </c>
      <c r="H18" s="94">
        <f t="shared" ref="H18:H26" si="0">IF(B18+D18-F18=0," ",B18+D18-F18)</f>
        <v>3367.62</v>
      </c>
      <c r="I18" s="94">
        <v>9.48</v>
      </c>
      <c r="J18" s="94">
        <v>3371.44</v>
      </c>
      <c r="K18" s="94">
        <v>4.29</v>
      </c>
      <c r="L18" s="94">
        <f>SUM((X18)/100000000)</f>
        <v>0</v>
      </c>
      <c r="M18" s="75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spans="1:24" s="25" customFormat="1" ht="37.5" hidden="1" customHeight="1">
      <c r="A19" s="27" t="s">
        <v>57</v>
      </c>
      <c r="B19" s="94">
        <v>3561</v>
      </c>
      <c r="C19" s="94">
        <v>3.53</v>
      </c>
      <c r="D19" s="94">
        <v>3673.97</v>
      </c>
      <c r="E19" s="94">
        <v>4.1900000000000004</v>
      </c>
      <c r="F19" s="94">
        <v>40.64</v>
      </c>
      <c r="G19" s="94">
        <v>978.86</v>
      </c>
      <c r="H19" s="94">
        <f t="shared" si="0"/>
        <v>7194.329999999999</v>
      </c>
      <c r="I19" s="94">
        <v>2.5099999999999998</v>
      </c>
      <c r="J19" s="94">
        <v>90.26</v>
      </c>
      <c r="K19" s="94">
        <v>4.97</v>
      </c>
      <c r="L19" s="94">
        <f t="shared" ref="L19:L31" si="1">SUM(X19/100000000)</f>
        <v>-63.345890349999998</v>
      </c>
      <c r="M19" s="75"/>
      <c r="N19" s="80">
        <v>356100000000</v>
      </c>
      <c r="O19" s="80"/>
      <c r="P19" s="80">
        <v>367397000000</v>
      </c>
      <c r="Q19" s="80"/>
      <c r="R19" s="80">
        <v>4063589035</v>
      </c>
      <c r="S19" s="80"/>
      <c r="T19" s="80"/>
      <c r="U19" s="80"/>
      <c r="V19" s="80">
        <v>9026000000</v>
      </c>
      <c r="W19" s="80"/>
      <c r="X19" s="80">
        <f t="shared" ref="X19:X31" si="2">SUM(N19-P19-R19+V19)</f>
        <v>-6334589035</v>
      </c>
    </row>
    <row r="20" spans="1:24" s="25" customFormat="1" ht="37.5" customHeight="1">
      <c r="A20" s="27" t="s">
        <v>102</v>
      </c>
      <c r="B20" s="94">
        <v>31244.639999999999</v>
      </c>
      <c r="C20" s="94"/>
      <c r="D20" s="94">
        <v>31282.9</v>
      </c>
      <c r="E20" s="94"/>
      <c r="F20" s="94">
        <v>381.88</v>
      </c>
      <c r="G20" s="94"/>
      <c r="H20" s="94">
        <f t="shared" ref="H20" si="3">IF(B20+D20-F20=0," ",B20+D20-F20)</f>
        <v>62145.66</v>
      </c>
      <c r="I20" s="94">
        <v>5.76</v>
      </c>
      <c r="J20" s="94">
        <v>435.3</v>
      </c>
      <c r="K20" s="94"/>
      <c r="L20" s="94">
        <v>15.16</v>
      </c>
      <c r="M20" s="75"/>
      <c r="N20" s="80">
        <v>3124463838205</v>
      </c>
      <c r="O20" s="80"/>
      <c r="P20" s="80">
        <v>3128289741679.3198</v>
      </c>
      <c r="Q20" s="80"/>
      <c r="R20" s="80">
        <v>38187335767</v>
      </c>
      <c r="S20" s="80"/>
      <c r="T20" s="80"/>
      <c r="U20" s="80"/>
      <c r="V20" s="80">
        <v>43529154481.5205</v>
      </c>
      <c r="W20" s="80"/>
      <c r="X20" s="80">
        <v>1515915240.2</v>
      </c>
    </row>
    <row r="21" spans="1:24" s="25" customFormat="1" ht="37.5" customHeight="1">
      <c r="A21" s="27" t="s">
        <v>58</v>
      </c>
      <c r="B21" s="94">
        <v>3679.9</v>
      </c>
      <c r="C21" s="94">
        <v>3.34</v>
      </c>
      <c r="D21" s="94">
        <v>3822.09</v>
      </c>
      <c r="E21" s="94">
        <v>4.03</v>
      </c>
      <c r="F21" s="94">
        <v>32.380000000000003</v>
      </c>
      <c r="G21" s="94">
        <v>-20.309999999999999</v>
      </c>
      <c r="H21" s="94">
        <f t="shared" si="0"/>
        <v>7469.61</v>
      </c>
      <c r="I21" s="94">
        <v>5.76</v>
      </c>
      <c r="J21" s="94">
        <v>171.38</v>
      </c>
      <c r="K21" s="94">
        <v>89.88</v>
      </c>
      <c r="L21" s="94">
        <f t="shared" si="1"/>
        <v>-3.1922291899999999</v>
      </c>
      <c r="M21" s="75"/>
      <c r="N21" s="80">
        <v>367990223021</v>
      </c>
      <c r="O21" s="80"/>
      <c r="P21" s="80">
        <v>382208970812</v>
      </c>
      <c r="Q21" s="80"/>
      <c r="R21" s="80">
        <v>3238218927</v>
      </c>
      <c r="S21" s="80"/>
      <c r="T21" s="80"/>
      <c r="U21" s="80"/>
      <c r="V21" s="80">
        <v>17137743799</v>
      </c>
      <c r="W21" s="80"/>
      <c r="X21" s="80">
        <f t="shared" si="2"/>
        <v>-319222919</v>
      </c>
    </row>
    <row r="22" spans="1:24" s="25" customFormat="1" ht="37.5" customHeight="1">
      <c r="A22" s="27" t="s">
        <v>108</v>
      </c>
      <c r="B22" s="94">
        <v>3706.28</v>
      </c>
      <c r="C22" s="94">
        <v>0.72</v>
      </c>
      <c r="D22" s="94">
        <v>4011.49</v>
      </c>
      <c r="E22" s="94">
        <v>4.96</v>
      </c>
      <c r="F22" s="94">
        <v>32.33</v>
      </c>
      <c r="G22" s="94">
        <v>-0.17</v>
      </c>
      <c r="H22" s="94">
        <f t="shared" si="0"/>
        <v>7685.4400000000005</v>
      </c>
      <c r="I22" s="94"/>
      <c r="J22" s="94">
        <v>199.86</v>
      </c>
      <c r="K22" s="94">
        <v>16.62</v>
      </c>
      <c r="L22" s="94">
        <f t="shared" si="1"/>
        <v>-137.67378239000001</v>
      </c>
      <c r="M22" s="75"/>
      <c r="N22" s="75">
        <v>370628409857</v>
      </c>
      <c r="O22" s="80"/>
      <c r="P22" s="80">
        <v>401148824020</v>
      </c>
      <c r="Q22" s="80"/>
      <c r="R22" s="80">
        <v>3232579618</v>
      </c>
      <c r="S22" s="80"/>
      <c r="T22" s="80"/>
      <c r="U22" s="80"/>
      <c r="V22" s="80">
        <v>19985615542</v>
      </c>
      <c r="W22" s="80"/>
      <c r="X22" s="80">
        <f t="shared" si="2"/>
        <v>-13767378239</v>
      </c>
    </row>
    <row r="23" spans="1:24" s="25" customFormat="1" ht="37.5" customHeight="1">
      <c r="A23" s="27" t="s">
        <v>109</v>
      </c>
      <c r="B23" s="94">
        <v>3848.84</v>
      </c>
      <c r="C23" s="94">
        <v>3.85</v>
      </c>
      <c r="D23" s="94">
        <v>4159.28</v>
      </c>
      <c r="E23" s="94">
        <v>3.68</v>
      </c>
      <c r="F23" s="94">
        <v>31.48</v>
      </c>
      <c r="G23" s="94">
        <v>-2.62</v>
      </c>
      <c r="H23" s="94">
        <f t="shared" si="0"/>
        <v>7976.64</v>
      </c>
      <c r="I23" s="94"/>
      <c r="J23" s="94">
        <v>202.37</v>
      </c>
      <c r="K23" s="94">
        <v>1.26</v>
      </c>
      <c r="L23" s="94">
        <f t="shared" ref="L23:L26" si="4">SUM(X23/100000000)</f>
        <v>-139.55311975000001</v>
      </c>
      <c r="M23" s="75"/>
      <c r="N23" s="75">
        <v>384884115922</v>
      </c>
      <c r="O23" s="80"/>
      <c r="P23" s="80">
        <v>415928423320</v>
      </c>
      <c r="Q23" s="80"/>
      <c r="R23" s="80">
        <v>3147748490</v>
      </c>
      <c r="S23" s="80"/>
      <c r="T23" s="80"/>
      <c r="U23" s="80"/>
      <c r="V23" s="80">
        <v>20236743913</v>
      </c>
      <c r="W23" s="80"/>
      <c r="X23" s="80">
        <f t="shared" si="2"/>
        <v>-13955311975</v>
      </c>
    </row>
    <row r="24" spans="1:24" s="25" customFormat="1" ht="37.5" customHeight="1">
      <c r="A24" s="27" t="s">
        <v>110</v>
      </c>
      <c r="B24" s="94">
        <v>3858.47</v>
      </c>
      <c r="C24" s="94">
        <v>0.25</v>
      </c>
      <c r="D24" s="94">
        <v>4347.8599999999997</v>
      </c>
      <c r="E24" s="94">
        <v>4.53</v>
      </c>
      <c r="F24" s="94">
        <v>36.85</v>
      </c>
      <c r="G24" s="94">
        <v>17.07</v>
      </c>
      <c r="H24" s="94">
        <f t="shared" si="0"/>
        <v>8169.48</v>
      </c>
      <c r="I24" s="94"/>
      <c r="J24" s="94">
        <v>209.26</v>
      </c>
      <c r="K24" s="94">
        <v>3.4</v>
      </c>
      <c r="L24" s="94">
        <f t="shared" si="4"/>
        <v>-316.98106891200001</v>
      </c>
      <c r="M24" s="75"/>
      <c r="N24" s="75">
        <v>385847231895</v>
      </c>
      <c r="O24" s="80"/>
      <c r="P24" s="80">
        <v>434785937035</v>
      </c>
      <c r="Q24" s="80"/>
      <c r="R24" s="80">
        <v>3684929343</v>
      </c>
      <c r="S24" s="80"/>
      <c r="T24" s="80"/>
      <c r="U24" s="80"/>
      <c r="V24" s="80">
        <v>20925527591.799999</v>
      </c>
      <c r="W24" s="80"/>
      <c r="X24" s="80">
        <f t="shared" si="2"/>
        <v>-31698106891.200001</v>
      </c>
    </row>
    <row r="25" spans="1:24" s="25" customFormat="1" ht="37.5" customHeight="1">
      <c r="A25" s="27" t="s">
        <v>111</v>
      </c>
      <c r="B25" s="94">
        <v>4386.59</v>
      </c>
      <c r="C25" s="94">
        <v>13.69</v>
      </c>
      <c r="D25" s="94">
        <v>4423.12</v>
      </c>
      <c r="E25" s="94">
        <v>1.73</v>
      </c>
      <c r="F25" s="94">
        <v>36.299999999999997</v>
      </c>
      <c r="G25" s="94">
        <v>-1.5</v>
      </c>
      <c r="H25" s="94">
        <f t="shared" si="0"/>
        <v>8773.41</v>
      </c>
      <c r="I25" s="94"/>
      <c r="J25" s="94">
        <v>257.95999999999998</v>
      </c>
      <c r="K25" s="94">
        <v>23.28</v>
      </c>
      <c r="L25" s="94">
        <f t="shared" si="4"/>
        <v>185.13892774000001</v>
      </c>
      <c r="M25" s="75"/>
      <c r="N25" s="75">
        <v>438659197407</v>
      </c>
      <c r="O25" s="80"/>
      <c r="P25" s="80">
        <v>442311734422</v>
      </c>
      <c r="Q25" s="80"/>
      <c r="R25" s="80">
        <v>3629680497</v>
      </c>
      <c r="S25" s="80"/>
      <c r="T25" s="80"/>
      <c r="U25" s="80"/>
      <c r="V25" s="80">
        <v>25796110286</v>
      </c>
      <c r="W25" s="80"/>
      <c r="X25" s="80">
        <f t="shared" si="2"/>
        <v>18513892774</v>
      </c>
    </row>
    <row r="26" spans="1:24" s="25" customFormat="1" ht="37.5" customHeight="1">
      <c r="A26" s="27" t="s">
        <v>112</v>
      </c>
      <c r="B26" s="94">
        <v>2322.39</v>
      </c>
      <c r="C26" s="94">
        <v>10.51</v>
      </c>
      <c r="D26" s="94">
        <v>2278.29</v>
      </c>
      <c r="E26" s="94">
        <v>3.63</v>
      </c>
      <c r="F26" s="94">
        <v>13.16</v>
      </c>
      <c r="G26" s="94">
        <v>-23.55</v>
      </c>
      <c r="H26" s="94">
        <f t="shared" si="0"/>
        <v>4587.5200000000004</v>
      </c>
      <c r="I26" s="94"/>
      <c r="J26" s="94">
        <v>137.62</v>
      </c>
      <c r="K26" s="94">
        <v>11.04</v>
      </c>
      <c r="L26" s="94">
        <f t="shared" si="4"/>
        <v>168.55958738999999</v>
      </c>
      <c r="M26" s="75"/>
      <c r="N26" s="75">
        <v>232238501191</v>
      </c>
      <c r="O26" s="80"/>
      <c r="P26" s="80">
        <v>227828532650</v>
      </c>
      <c r="Q26" s="80"/>
      <c r="R26" s="80">
        <v>1316380342</v>
      </c>
      <c r="S26" s="80"/>
      <c r="T26" s="80"/>
      <c r="U26" s="80"/>
      <c r="V26" s="80">
        <v>13762370540</v>
      </c>
      <c r="W26" s="80"/>
      <c r="X26" s="80">
        <f t="shared" si="2"/>
        <v>16855958739</v>
      </c>
    </row>
    <row r="27" spans="1:24" s="25" customFormat="1" ht="37.5" customHeight="1">
      <c r="A27" s="27" t="s">
        <v>113</v>
      </c>
      <c r="B27" s="94">
        <v>393.41</v>
      </c>
      <c r="C27" s="94">
        <v>3.55</v>
      </c>
      <c r="D27" s="94">
        <v>395.83</v>
      </c>
      <c r="E27" s="94">
        <v>1.78</v>
      </c>
      <c r="F27" s="94">
        <v>1.53</v>
      </c>
      <c r="G27" s="94">
        <v>177.46</v>
      </c>
      <c r="H27" s="94">
        <f t="shared" ref="H27:H29" si="5">IF(B27+D27-F27=0," ",B27+D27-F27)</f>
        <v>787.71</v>
      </c>
      <c r="I27" s="94"/>
      <c r="J27" s="94">
        <v>19.010000000000002</v>
      </c>
      <c r="K27" s="94">
        <v>-9.7799999999999994</v>
      </c>
      <c r="L27" s="94">
        <f t="shared" ref="L27:L29" si="6">SUM(X27/100000000)</f>
        <v>15.0642637</v>
      </c>
      <c r="M27" s="75"/>
      <c r="N27" s="75">
        <v>39341336321</v>
      </c>
      <c r="O27" s="80"/>
      <c r="P27" s="80">
        <v>39583004808</v>
      </c>
      <c r="Q27" s="80"/>
      <c r="R27" s="80">
        <v>152830675</v>
      </c>
      <c r="S27" s="80"/>
      <c r="T27" s="80"/>
      <c r="U27" s="80"/>
      <c r="V27" s="80">
        <v>1900925532</v>
      </c>
      <c r="W27" s="80"/>
      <c r="X27" s="80">
        <f t="shared" ref="X27:X29" si="7">SUM(N27-P27-R27+V27)</f>
        <v>1506426370</v>
      </c>
    </row>
    <row r="28" spans="1:24" s="25" customFormat="1" ht="37.5" customHeight="1">
      <c r="A28" s="27" t="s">
        <v>114</v>
      </c>
      <c r="B28" s="94">
        <v>394.3</v>
      </c>
      <c r="C28" s="94">
        <v>2.38</v>
      </c>
      <c r="D28" s="94">
        <v>388.15</v>
      </c>
      <c r="E28" s="94">
        <v>3.65</v>
      </c>
      <c r="F28" s="94">
        <v>8.17</v>
      </c>
      <c r="G28" s="94">
        <v>105.97</v>
      </c>
      <c r="H28" s="94">
        <f t="shared" si="5"/>
        <v>774.28000000000009</v>
      </c>
      <c r="I28" s="94"/>
      <c r="J28" s="94">
        <v>20.03</v>
      </c>
      <c r="K28" s="94">
        <v>-5.33</v>
      </c>
      <c r="L28" s="94">
        <f t="shared" si="6"/>
        <v>18.02261433</v>
      </c>
      <c r="M28" s="75"/>
      <c r="N28" s="75">
        <v>39430461048</v>
      </c>
      <c r="O28" s="80"/>
      <c r="P28" s="80">
        <v>38814688067</v>
      </c>
      <c r="Q28" s="80"/>
      <c r="R28" s="80">
        <v>816924391</v>
      </c>
      <c r="S28" s="80"/>
      <c r="T28" s="80"/>
      <c r="U28" s="80"/>
      <c r="V28" s="80">
        <v>2003412843</v>
      </c>
      <c r="W28" s="80"/>
      <c r="X28" s="80">
        <f t="shared" si="7"/>
        <v>1802261433</v>
      </c>
    </row>
    <row r="29" spans="1:24" s="25" customFormat="1" ht="37.5" customHeight="1">
      <c r="A29" s="27" t="s">
        <v>115</v>
      </c>
      <c r="B29" s="94">
        <v>391.14</v>
      </c>
      <c r="C29" s="94">
        <v>4.5999999999999996</v>
      </c>
      <c r="D29" s="94">
        <v>360.41</v>
      </c>
      <c r="E29" s="94">
        <v>2.86</v>
      </c>
      <c r="F29" s="94">
        <v>0.27</v>
      </c>
      <c r="G29" s="94">
        <v>-86.34</v>
      </c>
      <c r="H29" s="94">
        <f t="shared" si="5"/>
        <v>751.28</v>
      </c>
      <c r="I29" s="94"/>
      <c r="J29" s="94">
        <v>25.73</v>
      </c>
      <c r="K29" s="94">
        <v>47.66</v>
      </c>
      <c r="L29" s="94">
        <f t="shared" si="6"/>
        <v>56.189666520000003</v>
      </c>
      <c r="M29" s="75"/>
      <c r="N29" s="75">
        <v>39113624759</v>
      </c>
      <c r="O29" s="80"/>
      <c r="P29" s="80">
        <v>36040774823</v>
      </c>
      <c r="Q29" s="80"/>
      <c r="R29" s="80">
        <v>27070605</v>
      </c>
      <c r="S29" s="80"/>
      <c r="T29" s="80"/>
      <c r="U29" s="80"/>
      <c r="V29" s="80">
        <v>2573187321</v>
      </c>
      <c r="W29" s="80"/>
      <c r="X29" s="80">
        <f t="shared" si="7"/>
        <v>5618966652</v>
      </c>
    </row>
    <row r="30" spans="1:24" s="25" customFormat="1" ht="37.5" customHeight="1">
      <c r="A30" s="27" t="s">
        <v>116</v>
      </c>
      <c r="B30" s="94">
        <v>3501.23923319</v>
      </c>
      <c r="C30" s="94">
        <v>8.0399999999999991</v>
      </c>
      <c r="D30" s="94">
        <v>3422.6700034800001</v>
      </c>
      <c r="E30" s="94">
        <v>3.34</v>
      </c>
      <c r="F30" s="94">
        <v>23.132060129999999</v>
      </c>
      <c r="G30" s="94">
        <v>-2.4700000000000002</v>
      </c>
      <c r="H30" s="94">
        <f t="shared" ref="H30" si="8">IF(B30+D30-F30=0," ",B30+D30-F30)</f>
        <v>6900.7771765400003</v>
      </c>
      <c r="I30" s="94"/>
      <c r="J30" s="94">
        <v>202.39896236000001</v>
      </c>
      <c r="K30" s="94">
        <v>10.24</v>
      </c>
      <c r="L30" s="94">
        <f t="shared" ref="L30" si="9">SUM(X30/100000000)</f>
        <v>257.83613193999997</v>
      </c>
      <c r="M30" s="75"/>
      <c r="N30" s="75">
        <v>350123923319</v>
      </c>
      <c r="O30" s="80"/>
      <c r="P30" s="80">
        <v>342267000348</v>
      </c>
      <c r="Q30" s="80"/>
      <c r="R30" s="80">
        <v>2313206013</v>
      </c>
      <c r="S30" s="80"/>
      <c r="T30" s="80"/>
      <c r="U30" s="80"/>
      <c r="V30" s="80">
        <v>20239896236</v>
      </c>
      <c r="W30" s="80"/>
      <c r="X30" s="80">
        <f t="shared" ref="X30" si="10">SUM(N30-P30-R30+V30)</f>
        <v>25783613194</v>
      </c>
    </row>
    <row r="31" spans="1:24" s="25" customFormat="1" ht="37.5" customHeight="1">
      <c r="A31" s="81" t="s">
        <v>118</v>
      </c>
      <c r="B31" s="96">
        <f>SUM(N31/100000000)</f>
        <v>54225.969396259999</v>
      </c>
      <c r="C31" s="96"/>
      <c r="D31" s="96">
        <f>SUM(P31/100000000)</f>
        <v>55469.406316363202</v>
      </c>
      <c r="E31" s="96"/>
      <c r="F31" s="96">
        <f>SUM(R31/100000000)</f>
        <v>574.33698655000001</v>
      </c>
      <c r="G31" s="96"/>
      <c r="H31" s="96">
        <f>SUM(T31/100000000)</f>
        <v>0</v>
      </c>
      <c r="I31" s="96"/>
      <c r="J31" s="96">
        <f>SUM(V31/100000000)</f>
        <v>1678.5079184932049</v>
      </c>
      <c r="K31" s="96"/>
      <c r="L31" s="96">
        <f t="shared" si="1"/>
        <v>-139.26598815999816</v>
      </c>
      <c r="M31" s="75"/>
      <c r="N31" s="80">
        <f>SUM(N20:N30)-N30</f>
        <v>5422596939626</v>
      </c>
      <c r="O31" s="80"/>
      <c r="P31" s="80">
        <f>SUM(P20:P30)-P30</f>
        <v>5546940631636.3203</v>
      </c>
      <c r="Q31" s="80"/>
      <c r="R31" s="80">
        <f>SUM(R20:R30)-R30</f>
        <v>57433698655</v>
      </c>
      <c r="S31" s="80"/>
      <c r="T31" s="80"/>
      <c r="U31" s="80"/>
      <c r="V31" s="80">
        <f>SUM(V20:V30)-V30</f>
        <v>167850791849.3205</v>
      </c>
      <c r="W31" s="80"/>
      <c r="X31" s="80">
        <f t="shared" si="2"/>
        <v>-13926598815.999817</v>
      </c>
    </row>
    <row r="32" spans="1:24" ht="24" customHeight="1">
      <c r="A32" s="82"/>
      <c r="J32" s="113" t="s">
        <v>117</v>
      </c>
      <c r="K32" s="113"/>
      <c r="L32" s="113"/>
    </row>
    <row r="33" spans="1:24" s="90" customFormat="1" ht="22.5" customHeight="1">
      <c r="A33" s="88" t="s">
        <v>14</v>
      </c>
      <c r="B33" s="89"/>
      <c r="C33" s="89"/>
      <c r="D33" s="89"/>
      <c r="E33" s="89"/>
      <c r="F33" s="89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</row>
    <row r="34" spans="1:24" s="90" customFormat="1" ht="22.5" customHeight="1">
      <c r="A34" s="101" t="s">
        <v>103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92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</row>
    <row r="35" spans="1:24" s="90" customFormat="1" ht="22.5" customHeight="1">
      <c r="A35" s="109" t="s">
        <v>104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92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</row>
    <row r="36" spans="1:24" s="90" customFormat="1" ht="22.5" customHeight="1">
      <c r="A36" s="102" t="s">
        <v>105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92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</row>
    <row r="37" spans="1:24" s="90" customFormat="1" ht="22.5" customHeight="1">
      <c r="A37" s="102" t="s">
        <v>92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92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</row>
    <row r="38" spans="1:24" s="90" customFormat="1" ht="22.5" customHeight="1">
      <c r="A38" s="102" t="s">
        <v>120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92"/>
      <c r="N38" s="91"/>
      <c r="O38" s="91"/>
      <c r="P38" s="91"/>
      <c r="Q38" s="91"/>
      <c r="R38" s="91"/>
      <c r="S38" s="91"/>
      <c r="T38" s="91"/>
      <c r="U38" s="91"/>
      <c r="V38" s="93"/>
      <c r="W38" s="93"/>
      <c r="X38" s="91"/>
    </row>
    <row r="39" spans="1:24" s="90" customFormat="1" ht="22.5" customHeight="1">
      <c r="A39" s="102" t="s">
        <v>106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92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</row>
    <row r="40" spans="1:24" s="26" customFormat="1" ht="22.5" customHeight="1">
      <c r="A40" s="104" t="s">
        <v>121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74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spans="1:24" s="26" customFormat="1" ht="22.5" customHeight="1">
      <c r="A41" s="104" t="s">
        <v>125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74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pans="1:24" s="26" customFormat="1" ht="22.5" customHeight="1">
      <c r="A42" s="104" t="s">
        <v>126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74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4" s="26" customFormat="1" ht="22.5" customHeight="1">
      <c r="A43" s="104" t="s">
        <v>127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74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1:24" s="26" customFormat="1" ht="22.5" customHeight="1">
      <c r="A44" s="97" t="s">
        <v>128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74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spans="1:24" s="26" customFormat="1" ht="22.5" customHeight="1">
      <c r="A45" s="104" t="s">
        <v>129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74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1:24" s="26" customFormat="1" ht="22.5" customHeight="1">
      <c r="A46" s="104" t="s">
        <v>130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74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1:24" s="26" customFormat="1" ht="22.5" customHeight="1">
      <c r="A47" s="104" t="s">
        <v>124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29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4" s="26" customFormat="1" ht="22.5" customHeight="1">
      <c r="A48" s="104" t="s">
        <v>101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29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</row>
    <row r="49" spans="1:13" ht="22.5" customHeight="1">
      <c r="A49" s="106" t="s">
        <v>122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29"/>
    </row>
    <row r="50" spans="1:13" ht="22.5" customHeight="1">
      <c r="A50" s="106" t="s">
        <v>123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29"/>
    </row>
    <row r="51" spans="1:13" ht="16.5" customHeight="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29"/>
    </row>
    <row r="52" spans="1:13" ht="16.5" customHeight="1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29"/>
    </row>
    <row r="53" spans="1:13" ht="16.5" customHeight="1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29"/>
    </row>
    <row r="54" spans="1:13" ht="16.5" customHeight="1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29"/>
    </row>
    <row r="55" spans="1:13" ht="16.5" customHeight="1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29"/>
    </row>
    <row r="56" spans="1:13" ht="16.5" customHeight="1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29"/>
    </row>
    <row r="57" spans="1:13" ht="16.5" customHeight="1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29"/>
    </row>
    <row r="58" spans="1:13" ht="16.5" customHeight="1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29"/>
    </row>
    <row r="59" spans="1:13" ht="16.5" customHeight="1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29"/>
    </row>
    <row r="60" spans="1:13" ht="16.5" customHeight="1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29"/>
    </row>
    <row r="61" spans="1:13" ht="16.5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</row>
  </sheetData>
  <mergeCells count="46">
    <mergeCell ref="J5:K5"/>
    <mergeCell ref="B6:C6"/>
    <mergeCell ref="D6:E6"/>
    <mergeCell ref="F6:G6"/>
    <mergeCell ref="H6:I6"/>
    <mergeCell ref="B5:I5"/>
    <mergeCell ref="A6:A8"/>
    <mergeCell ref="J32:L32"/>
    <mergeCell ref="J6:K6"/>
    <mergeCell ref="V6:W6"/>
    <mergeCell ref="N6:O6"/>
    <mergeCell ref="P6:Q6"/>
    <mergeCell ref="R6:S6"/>
    <mergeCell ref="T6:U6"/>
    <mergeCell ref="A52:L52"/>
    <mergeCell ref="A51:L51"/>
    <mergeCell ref="A53:L53"/>
    <mergeCell ref="D7:E7"/>
    <mergeCell ref="A57:L57"/>
    <mergeCell ref="A47:L47"/>
    <mergeCell ref="A48:L48"/>
    <mergeCell ref="A49:L49"/>
    <mergeCell ref="A50:L50"/>
    <mergeCell ref="F7:G7"/>
    <mergeCell ref="H7:I7"/>
    <mergeCell ref="J7:K7"/>
    <mergeCell ref="A35:L35"/>
    <mergeCell ref="A36:L36"/>
    <mergeCell ref="A37:L37"/>
    <mergeCell ref="A46:L46"/>
    <mergeCell ref="A61:L61"/>
    <mergeCell ref="A60:L60"/>
    <mergeCell ref="B7:C7"/>
    <mergeCell ref="A54:L54"/>
    <mergeCell ref="A55:L55"/>
    <mergeCell ref="A34:L34"/>
    <mergeCell ref="A38:L38"/>
    <mergeCell ref="A58:L58"/>
    <mergeCell ref="A59:L59"/>
    <mergeCell ref="A45:L45"/>
    <mergeCell ref="A39:L39"/>
    <mergeCell ref="A40:L40"/>
    <mergeCell ref="A41:L41"/>
    <mergeCell ref="A42:L42"/>
    <mergeCell ref="A43:L43"/>
    <mergeCell ref="A56:L56"/>
  </mergeCells>
  <phoneticPr fontId="2" type="noConversion"/>
  <pageMargins left="0.7" right="0" top="0.70866141732283472" bottom="0.47244094488188981" header="0.4" footer="0.11811023622047245"/>
  <pageSetup paperSize="9" scale="75" orientation="portrait" r:id="rId1"/>
  <headerFooter alignWithMargins="0">
    <oddHeader>&amp;C&amp;"標楷體,粗體"&amp;20 表5 全民健保財務收支分析表(權責基礎) &amp;"TIMES NEW ROMAN,標準"&amp;12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showFormulas="1" topLeftCell="C1" workbookViewId="0">
      <selection activeCell="H1" sqref="H1"/>
    </sheetView>
  </sheetViews>
  <sheetFormatPr defaultRowHeight="10.5"/>
  <cols>
    <col min="1" max="1" width="3.625" style="1" customWidth="1"/>
    <col min="2" max="2" width="5.625" style="1" customWidth="1"/>
    <col min="3" max="3" width="3.75" style="1" customWidth="1"/>
    <col min="4" max="4" width="5.125" style="1" customWidth="1"/>
    <col min="5" max="5" width="4" style="1" customWidth="1"/>
    <col min="6" max="6" width="5.375" style="1" customWidth="1"/>
    <col min="7" max="7" width="3.125" style="2" customWidth="1"/>
    <col min="8" max="8" width="11.375" style="2" customWidth="1"/>
    <col min="9" max="9" width="3.625" style="2" customWidth="1"/>
    <col min="10" max="10" width="4.875" style="2" customWidth="1"/>
    <col min="11" max="11" width="3.375" style="2" customWidth="1"/>
    <col min="12" max="12" width="14.25" style="2" customWidth="1"/>
    <col min="13" max="16384" width="9" style="2"/>
  </cols>
  <sheetData>
    <row r="1" spans="1:12">
      <c r="L1" s="3" t="s">
        <v>0</v>
      </c>
    </row>
    <row r="2" spans="1:12" ht="11.25">
      <c r="L2" s="3" t="s">
        <v>21</v>
      </c>
    </row>
    <row r="3" spans="1:12">
      <c r="L3" s="3" t="s">
        <v>22</v>
      </c>
    </row>
    <row r="5" spans="1:12" s="5" customFormat="1" ht="15.75">
      <c r="A5" s="134" t="s">
        <v>1</v>
      </c>
      <c r="B5" s="137" t="s">
        <v>2</v>
      </c>
      <c r="C5" s="138"/>
      <c r="D5" s="138"/>
      <c r="E5" s="138"/>
      <c r="F5" s="138"/>
      <c r="G5" s="138"/>
      <c r="H5" s="138"/>
      <c r="I5" s="139"/>
      <c r="J5" s="137" t="s">
        <v>3</v>
      </c>
      <c r="K5" s="139"/>
      <c r="L5" s="4"/>
    </row>
    <row r="6" spans="1:12" s="5" customFormat="1" ht="25.5" customHeight="1">
      <c r="A6" s="135"/>
      <c r="B6" s="126" t="s">
        <v>4</v>
      </c>
      <c r="C6" s="127"/>
      <c r="D6" s="126" t="s">
        <v>5</v>
      </c>
      <c r="E6" s="127"/>
      <c r="F6" s="126" t="s">
        <v>6</v>
      </c>
      <c r="G6" s="127"/>
      <c r="H6" s="126" t="s">
        <v>7</v>
      </c>
      <c r="I6" s="127"/>
      <c r="J6" s="126" t="s">
        <v>8</v>
      </c>
      <c r="K6" s="127"/>
      <c r="L6" s="6" t="s">
        <v>9</v>
      </c>
    </row>
    <row r="7" spans="1:12" s="5" customFormat="1" ht="12.75" customHeight="1">
      <c r="A7" s="135"/>
      <c r="B7" s="128" t="s">
        <v>23</v>
      </c>
      <c r="C7" s="129"/>
      <c r="D7" s="128" t="s">
        <v>24</v>
      </c>
      <c r="E7" s="129"/>
      <c r="F7" s="128" t="s">
        <v>25</v>
      </c>
      <c r="G7" s="129"/>
      <c r="H7" s="130" t="s">
        <v>10</v>
      </c>
      <c r="I7" s="131"/>
      <c r="J7" s="128" t="s">
        <v>26</v>
      </c>
      <c r="K7" s="129"/>
      <c r="L7" s="7" t="s">
        <v>11</v>
      </c>
    </row>
    <row r="8" spans="1:12" s="5" customFormat="1" ht="44.25">
      <c r="A8" s="136"/>
      <c r="B8" s="8" t="s">
        <v>12</v>
      </c>
      <c r="C8" s="8" t="s">
        <v>13</v>
      </c>
      <c r="D8" s="8" t="s">
        <v>12</v>
      </c>
      <c r="E8" s="8" t="s">
        <v>13</v>
      </c>
      <c r="F8" s="8" t="s">
        <v>12</v>
      </c>
      <c r="G8" s="8" t="s">
        <v>13</v>
      </c>
      <c r="H8" s="8" t="s">
        <v>12</v>
      </c>
      <c r="I8" s="8" t="s">
        <v>13</v>
      </c>
      <c r="J8" s="8" t="s">
        <v>12</v>
      </c>
      <c r="K8" s="8" t="s">
        <v>13</v>
      </c>
      <c r="L8" s="9"/>
    </row>
    <row r="9" spans="1:12">
      <c r="A9" s="11"/>
      <c r="B9" s="14"/>
      <c r="C9" s="12"/>
      <c r="D9" s="14"/>
      <c r="E9" s="12"/>
      <c r="F9" s="14"/>
      <c r="G9" s="12"/>
      <c r="H9" s="14" t="str">
        <f>IF(B9+D9-F9=0," ",B9+D9-F9)</f>
        <v xml:space="preserve"> </v>
      </c>
      <c r="I9" s="12"/>
      <c r="J9" s="14"/>
      <c r="K9" s="12"/>
      <c r="L9" s="14" t="str">
        <f>IF(B9+D9-F9-J9=0," ",B9+D9-F9-J9)</f>
        <v xml:space="preserve"> </v>
      </c>
    </row>
    <row r="10" spans="1:12">
      <c r="A10" s="10" t="s">
        <v>27</v>
      </c>
      <c r="B10" s="15"/>
      <c r="C10" s="13"/>
      <c r="D10" s="15"/>
      <c r="E10" s="13"/>
      <c r="F10" s="15"/>
      <c r="G10" s="13"/>
      <c r="H10" s="15"/>
      <c r="I10" s="13"/>
      <c r="J10" s="15"/>
      <c r="K10" s="13"/>
      <c r="L10" s="15"/>
    </row>
    <row r="12" spans="1:12">
      <c r="A12" s="1" t="s">
        <v>14</v>
      </c>
    </row>
    <row r="13" spans="1:12" ht="12.75">
      <c r="A13" s="133" t="s">
        <v>15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</row>
    <row r="14" spans="1:12" ht="12.75">
      <c r="A14" s="133" t="s">
        <v>16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1:12" ht="12.75">
      <c r="A15" s="133" t="s">
        <v>17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1:12" ht="12.75">
      <c r="A16" s="133" t="s">
        <v>18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</row>
    <row r="17" spans="1:12" ht="24.95" customHeight="1">
      <c r="A17" s="132" t="s">
        <v>28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</row>
    <row r="18" spans="1:12" ht="24.95" customHeight="1">
      <c r="A18" s="132" t="s">
        <v>19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</row>
    <row r="19" spans="1:12" ht="24.95" customHeight="1">
      <c r="A19" s="132" t="s">
        <v>20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2" ht="12.75">
      <c r="A20" s="133" t="s">
        <v>29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</row>
    <row r="22" spans="1:12" ht="11.25">
      <c r="B22" s="123" t="s">
        <v>30</v>
      </c>
      <c r="C22" s="123"/>
      <c r="D22" s="123"/>
      <c r="E22" s="123"/>
      <c r="F22" s="123"/>
      <c r="G22" s="123"/>
      <c r="H22" s="123"/>
      <c r="I22" s="123"/>
      <c r="J22" s="123"/>
    </row>
    <row r="23" spans="1:12" ht="11.25">
      <c r="B23" s="124" t="s">
        <v>31</v>
      </c>
      <c r="C23" s="125"/>
      <c r="D23" s="125"/>
      <c r="E23" s="125"/>
      <c r="F23" s="125"/>
      <c r="G23" s="125"/>
      <c r="H23" s="125"/>
      <c r="I23" s="125"/>
      <c r="J23" s="125"/>
    </row>
    <row r="24" spans="1:12">
      <c r="B24" s="125"/>
      <c r="C24" s="125"/>
      <c r="D24" s="125"/>
      <c r="E24" s="125"/>
      <c r="F24" s="125"/>
      <c r="G24" s="125"/>
      <c r="H24" s="125"/>
      <c r="I24" s="125"/>
      <c r="J24" s="125"/>
    </row>
    <row r="25" spans="1:12">
      <c r="B25" s="122" t="s">
        <v>32</v>
      </c>
      <c r="C25" s="122"/>
      <c r="D25" s="122"/>
      <c r="E25" s="21"/>
      <c r="F25" s="21"/>
      <c r="G25" s="21"/>
      <c r="H25" s="21"/>
      <c r="I25" s="21"/>
      <c r="J25" s="21"/>
    </row>
    <row r="26" spans="1:12" ht="13.5" customHeight="1">
      <c r="B26" s="16"/>
      <c r="C26" s="17"/>
      <c r="D26" s="18"/>
      <c r="E26" s="18"/>
      <c r="F26" s="19"/>
      <c r="G26" s="20"/>
      <c r="H26" s="18"/>
      <c r="I26" s="19"/>
      <c r="J26" s="17"/>
    </row>
  </sheetData>
  <mergeCells count="25">
    <mergeCell ref="J7:K7"/>
    <mergeCell ref="A13:L13"/>
    <mergeCell ref="A18:L18"/>
    <mergeCell ref="A19:L19"/>
    <mergeCell ref="A20:L20"/>
    <mergeCell ref="A16:L16"/>
    <mergeCell ref="A5:A8"/>
    <mergeCell ref="B5:I5"/>
    <mergeCell ref="J5:K5"/>
    <mergeCell ref="B25:D25"/>
    <mergeCell ref="B22:J22"/>
    <mergeCell ref="B23:J23"/>
    <mergeCell ref="B24:J24"/>
    <mergeCell ref="B6:C6"/>
    <mergeCell ref="D6:E6"/>
    <mergeCell ref="F6:G6"/>
    <mergeCell ref="H6:I6"/>
    <mergeCell ref="F7:G7"/>
    <mergeCell ref="H7:I7"/>
    <mergeCell ref="J6:K6"/>
    <mergeCell ref="B7:C7"/>
    <mergeCell ref="D7:E7"/>
    <mergeCell ref="A17:L17"/>
    <mergeCell ref="A14:L14"/>
    <mergeCell ref="A15:L15"/>
  </mergeCells>
  <phoneticPr fontId="2" type="noConversion"/>
  <pageMargins left="0.15748031496062992" right="0.15748031496062992" top="0.78740157480314965" bottom="0.78740157480314965" header="0.31496062992125984" footer="0.11811023622047245"/>
  <pageSetup paperSize="9" orientation="landscape" r:id="rId1"/>
  <headerFooter alignWithMargins="0">
    <oddHeader>&amp;C&amp;"標楷體,粗體"&amp;20中央健康保險局_XX&amp;"Times New Roman,標準"&amp;12
&amp;"標楷體,粗體"&amp;14全民健保財務收支分析表(權責基礎)
中華民國999年99月99日至999年99月99日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41"/>
  <sheetViews>
    <sheetView topLeftCell="A2" workbookViewId="0">
      <selection activeCell="A33" sqref="A33:H33"/>
    </sheetView>
  </sheetViews>
  <sheetFormatPr defaultRowHeight="16.5"/>
  <cols>
    <col min="1" max="1" width="15.125" style="33" customWidth="1"/>
    <col min="2" max="8" width="10.625" style="34" customWidth="1"/>
    <col min="9" max="9" width="8" style="34" customWidth="1"/>
    <col min="10" max="10" width="17.25" style="37" customWidth="1"/>
    <col min="11" max="11" width="9" style="37" customWidth="1"/>
    <col min="12" max="12" width="14.125" style="37" customWidth="1"/>
    <col min="13" max="13" width="15.125" style="37" customWidth="1"/>
    <col min="14" max="15" width="14.125" style="37" customWidth="1"/>
    <col min="16" max="16" width="15.125" style="37" customWidth="1"/>
    <col min="17" max="17" width="16.125" style="37" customWidth="1"/>
    <col min="18" max="18" width="15.125" style="37" bestFit="1" customWidth="1"/>
    <col min="19" max="19" width="13" style="37" bestFit="1" customWidth="1"/>
    <col min="20" max="16384" width="9" style="38"/>
  </cols>
  <sheetData>
    <row r="1" spans="1:19" ht="10.5" customHeight="1">
      <c r="G1" s="35"/>
      <c r="H1" s="36" t="s">
        <v>33</v>
      </c>
    </row>
    <row r="2" spans="1:19" ht="10.5" customHeight="1">
      <c r="G2" s="39"/>
      <c r="H2" s="40" t="s">
        <v>45</v>
      </c>
    </row>
    <row r="3" spans="1:19" ht="7.5" hidden="1" customHeight="1">
      <c r="G3" s="40"/>
      <c r="H3" s="41"/>
    </row>
    <row r="4" spans="1:19" ht="10.5" hidden="1" customHeight="1">
      <c r="G4" s="40"/>
      <c r="H4" s="42"/>
    </row>
    <row r="5" spans="1:19" ht="10.5" customHeight="1">
      <c r="G5" s="40"/>
      <c r="H5" s="41" t="s">
        <v>22</v>
      </c>
    </row>
    <row r="6" spans="1:19" s="46" customFormat="1" ht="63">
      <c r="A6" s="141" t="s">
        <v>59</v>
      </c>
      <c r="B6" s="43" t="s">
        <v>48</v>
      </c>
      <c r="C6" s="43" t="s">
        <v>49</v>
      </c>
      <c r="D6" s="43" t="s">
        <v>60</v>
      </c>
      <c r="E6" s="43" t="s">
        <v>50</v>
      </c>
      <c r="F6" s="43" t="s">
        <v>51</v>
      </c>
      <c r="G6" s="43" t="s">
        <v>52</v>
      </c>
      <c r="H6" s="143" t="s">
        <v>53</v>
      </c>
      <c r="I6" s="44"/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5">
        <v>15</v>
      </c>
      <c r="P6" s="45">
        <v>16</v>
      </c>
      <c r="Q6" s="45">
        <v>17</v>
      </c>
      <c r="R6" s="45">
        <v>18</v>
      </c>
      <c r="S6" s="45">
        <v>19</v>
      </c>
    </row>
    <row r="7" spans="1:19" s="46" customFormat="1" ht="42.75">
      <c r="A7" s="142"/>
      <c r="B7" s="47" t="s">
        <v>61</v>
      </c>
      <c r="C7" s="48" t="s">
        <v>62</v>
      </c>
      <c r="D7" s="48" t="s">
        <v>63</v>
      </c>
      <c r="E7" s="48" t="s">
        <v>64</v>
      </c>
      <c r="F7" s="48" t="s">
        <v>26</v>
      </c>
      <c r="G7" s="49" t="s">
        <v>65</v>
      </c>
      <c r="H7" s="144"/>
      <c r="I7" s="50" t="s">
        <v>66</v>
      </c>
      <c r="J7" s="51" t="s">
        <v>67</v>
      </c>
      <c r="K7" s="51" t="s">
        <v>68</v>
      </c>
      <c r="L7" s="51" t="s">
        <v>69</v>
      </c>
      <c r="M7" s="51" t="s">
        <v>70</v>
      </c>
      <c r="N7" s="51" t="s">
        <v>71</v>
      </c>
      <c r="O7" s="51" t="s">
        <v>72</v>
      </c>
      <c r="P7" s="51" t="s">
        <v>73</v>
      </c>
      <c r="Q7" s="51" t="s">
        <v>74</v>
      </c>
      <c r="R7" s="51" t="s">
        <v>75</v>
      </c>
      <c r="S7" s="52" t="s">
        <v>76</v>
      </c>
    </row>
    <row r="8" spans="1:19" ht="20.100000000000001" customHeight="1">
      <c r="A8" s="53" t="s">
        <v>77</v>
      </c>
      <c r="B8" s="54">
        <v>206.43</v>
      </c>
      <c r="C8" s="54">
        <v>108.76</v>
      </c>
      <c r="D8" s="54">
        <v>62.15</v>
      </c>
      <c r="E8" s="54">
        <v>74.37</v>
      </c>
      <c r="F8" s="54">
        <v>-365.09</v>
      </c>
      <c r="G8" s="54">
        <v>86.63</v>
      </c>
      <c r="H8" s="54">
        <v>86.63</v>
      </c>
      <c r="I8" s="34">
        <v>1</v>
      </c>
      <c r="J8" s="37">
        <v>1901567826</v>
      </c>
      <c r="L8" s="37">
        <v>5536350901</v>
      </c>
      <c r="M8" s="37">
        <v>20643403204</v>
      </c>
      <c r="N8" s="37">
        <v>10876003384</v>
      </c>
      <c r="O8" s="37">
        <v>6215099907</v>
      </c>
      <c r="P8" s="37">
        <v>7437918727</v>
      </c>
      <c r="Q8" s="37">
        <v>-36509191597.699997</v>
      </c>
      <c r="R8" s="37">
        <f t="shared" ref="R8:R12" si="0">SUM(M8:Q8)</f>
        <v>8663233624.3000031</v>
      </c>
      <c r="S8" s="37">
        <v>8663233624.2000008</v>
      </c>
    </row>
    <row r="9" spans="1:19" ht="20.100000000000001" customHeight="1">
      <c r="A9" s="53" t="s">
        <v>78</v>
      </c>
      <c r="B9" s="54"/>
      <c r="C9" s="54">
        <v>7.95</v>
      </c>
      <c r="D9" s="54">
        <v>2.52</v>
      </c>
      <c r="E9" s="54">
        <v>84.26</v>
      </c>
      <c r="F9" s="54">
        <v>-98.56</v>
      </c>
      <c r="G9" s="54">
        <v>-3.83</v>
      </c>
      <c r="H9" s="54">
        <v>82.8</v>
      </c>
      <c r="I9" s="34">
        <v>1</v>
      </c>
      <c r="J9" s="37">
        <v>1130470780</v>
      </c>
      <c r="L9" s="37">
        <v>7295784129</v>
      </c>
      <c r="N9" s="37">
        <v>794817107</v>
      </c>
      <c r="O9" s="37">
        <v>252326229</v>
      </c>
      <c r="P9" s="37">
        <v>8426254909</v>
      </c>
      <c r="Q9" s="37">
        <v>-9856270593</v>
      </c>
      <c r="R9" s="37">
        <f t="shared" si="0"/>
        <v>-382872348</v>
      </c>
      <c r="S9" s="37">
        <v>8280361276.1999998</v>
      </c>
    </row>
    <row r="10" spans="1:19" ht="20.100000000000001" customHeight="1">
      <c r="A10" s="53" t="s">
        <v>79</v>
      </c>
      <c r="B10" s="54"/>
      <c r="C10" s="54">
        <v>4.97</v>
      </c>
      <c r="D10" s="54">
        <v>0.7</v>
      </c>
      <c r="E10" s="54">
        <v>80</v>
      </c>
      <c r="F10" s="54">
        <v>-89.97</v>
      </c>
      <c r="G10" s="54">
        <v>-4.3</v>
      </c>
      <c r="H10" s="54">
        <v>78.5</v>
      </c>
      <c r="I10" s="34">
        <v>1</v>
      </c>
      <c r="J10" s="37">
        <v>1241938094</v>
      </c>
      <c r="L10" s="37">
        <v>6758159012</v>
      </c>
      <c r="N10" s="37">
        <v>497068699</v>
      </c>
      <c r="O10" s="37">
        <v>69964795</v>
      </c>
      <c r="P10" s="37">
        <v>8000097106</v>
      </c>
      <c r="Q10" s="37">
        <v>-8997050534</v>
      </c>
      <c r="R10" s="37">
        <f t="shared" si="0"/>
        <v>-429919934</v>
      </c>
      <c r="S10" s="37">
        <v>7850441342.1999998</v>
      </c>
    </row>
    <row r="11" spans="1:19" ht="20.100000000000001" customHeight="1">
      <c r="A11" s="53" t="s">
        <v>80</v>
      </c>
      <c r="B11" s="54"/>
      <c r="C11" s="54">
        <v>6.82</v>
      </c>
      <c r="D11" s="54">
        <v>0.47</v>
      </c>
      <c r="E11" s="54">
        <v>84</v>
      </c>
      <c r="F11" s="54">
        <v>-154.65</v>
      </c>
      <c r="G11" s="54">
        <v>-63.35</v>
      </c>
      <c r="H11" s="54">
        <v>15.16</v>
      </c>
      <c r="I11" s="34">
        <v>1</v>
      </c>
      <c r="J11" s="37">
        <v>1017535582</v>
      </c>
      <c r="L11" s="37">
        <v>7383381718</v>
      </c>
      <c r="N11" s="37">
        <v>682062290</v>
      </c>
      <c r="O11" s="37">
        <v>47158353</v>
      </c>
      <c r="P11" s="37">
        <v>8400917300</v>
      </c>
      <c r="Q11" s="37">
        <v>-15464664045</v>
      </c>
      <c r="R11" s="37">
        <f t="shared" si="0"/>
        <v>-6334526102</v>
      </c>
      <c r="S11" s="37">
        <v>1515915240.2</v>
      </c>
    </row>
    <row r="12" spans="1:19" ht="20.100000000000001" customHeight="1">
      <c r="A12" s="53" t="s">
        <v>81</v>
      </c>
      <c r="B12" s="76"/>
      <c r="C12" s="76">
        <f>N12/100000000</f>
        <v>7.9024892500000004</v>
      </c>
      <c r="D12" s="76">
        <f>O12/100000000</f>
        <v>0.37019724999999998</v>
      </c>
      <c r="E12" s="76">
        <f>P12/100000000</f>
        <v>162.27514414999999</v>
      </c>
      <c r="F12" s="76">
        <f t="shared" ref="F12:H14" si="1">Q12/100000000</f>
        <v>-173.74005983999999</v>
      </c>
      <c r="G12" s="76">
        <f t="shared" si="1"/>
        <v>-3.1922291899999999</v>
      </c>
      <c r="H12" s="76">
        <f t="shared" si="1"/>
        <v>11.966923212000001</v>
      </c>
      <c r="I12" s="34">
        <v>1</v>
      </c>
      <c r="J12" s="37">
        <v>1018078014</v>
      </c>
      <c r="L12" s="37">
        <v>15209436401</v>
      </c>
      <c r="N12" s="37">
        <v>790248925</v>
      </c>
      <c r="O12" s="37">
        <v>37019725</v>
      </c>
      <c r="P12" s="37">
        <v>16227514415</v>
      </c>
      <c r="Q12" s="37">
        <v>-17374005984</v>
      </c>
      <c r="R12" s="37">
        <f t="shared" si="0"/>
        <v>-319222919</v>
      </c>
      <c r="S12" s="37">
        <v>1196692321.2</v>
      </c>
    </row>
    <row r="13" spans="1:19" ht="20.100000000000001" customHeight="1">
      <c r="A13" s="53"/>
      <c r="B13" s="76"/>
      <c r="C13" s="76">
        <f t="shared" ref="B13:E14" si="2">N13/100000000</f>
        <v>0</v>
      </c>
      <c r="D13" s="76">
        <f t="shared" si="2"/>
        <v>0</v>
      </c>
      <c r="E13" s="76">
        <f t="shared" si="2"/>
        <v>0</v>
      </c>
      <c r="F13" s="76">
        <f t="shared" si="1"/>
        <v>0</v>
      </c>
      <c r="G13" s="76">
        <f t="shared" si="1"/>
        <v>0</v>
      </c>
      <c r="H13" s="76">
        <f t="shared" si="1"/>
        <v>0</v>
      </c>
      <c r="I13" s="34">
        <v>1</v>
      </c>
    </row>
    <row r="14" spans="1:19" ht="20.100000000000001" customHeight="1">
      <c r="A14" s="53"/>
      <c r="B14" s="76">
        <f t="shared" si="2"/>
        <v>0</v>
      </c>
      <c r="C14" s="76">
        <f t="shared" si="2"/>
        <v>0</v>
      </c>
      <c r="D14" s="76">
        <f t="shared" si="2"/>
        <v>0</v>
      </c>
      <c r="E14" s="76">
        <f t="shared" si="2"/>
        <v>0</v>
      </c>
      <c r="F14" s="76">
        <f t="shared" si="1"/>
        <v>0</v>
      </c>
      <c r="G14" s="76">
        <f t="shared" si="1"/>
        <v>0</v>
      </c>
      <c r="H14" s="76">
        <f t="shared" si="1"/>
        <v>0</v>
      </c>
      <c r="I14" s="34">
        <v>1</v>
      </c>
    </row>
    <row r="15" spans="1:19" s="58" customFormat="1" ht="20.100000000000001" customHeight="1">
      <c r="A15" s="55" t="s">
        <v>82</v>
      </c>
      <c r="B15" s="76">
        <f t="shared" ref="B15" si="3">M15/100000000</f>
        <v>206.43403204000001</v>
      </c>
      <c r="C15" s="76">
        <f t="shared" ref="C15" si="4">N15/100000000</f>
        <v>136.40200404999999</v>
      </c>
      <c r="D15" s="76">
        <f t="shared" ref="D15" si="5">O15/100000000</f>
        <v>66.215690089999995</v>
      </c>
      <c r="E15" s="76">
        <f t="shared" ref="E15" si="6">P15/100000000</f>
        <v>484.92702457000001</v>
      </c>
      <c r="F15" s="76">
        <f t="shared" ref="F15" si="7">Q15/100000000</f>
        <v>-882.01182753699993</v>
      </c>
      <c r="G15" s="76">
        <f t="shared" ref="G15" si="8">R15/100000000</f>
        <v>11.966923213000031</v>
      </c>
      <c r="H15" s="76">
        <f t="shared" ref="H15" si="9">S15/100000000</f>
        <v>0</v>
      </c>
      <c r="I15" s="56"/>
      <c r="J15" s="57">
        <f t="shared" ref="J15:R15" si="10">SUM(J8:J14)</f>
        <v>6309590296</v>
      </c>
      <c r="K15" s="57">
        <f t="shared" si="10"/>
        <v>0</v>
      </c>
      <c r="L15" s="57">
        <f t="shared" si="10"/>
        <v>42183112161</v>
      </c>
      <c r="M15" s="57">
        <f t="shared" si="10"/>
        <v>20643403204</v>
      </c>
      <c r="N15" s="57">
        <f t="shared" si="10"/>
        <v>13640200405</v>
      </c>
      <c r="O15" s="57">
        <f t="shared" si="10"/>
        <v>6621569009</v>
      </c>
      <c r="P15" s="57">
        <f t="shared" si="10"/>
        <v>48492702457</v>
      </c>
      <c r="Q15" s="57">
        <f t="shared" si="10"/>
        <v>-88201182753.699997</v>
      </c>
      <c r="R15" s="57">
        <f t="shared" si="10"/>
        <v>1196692321.3000031</v>
      </c>
      <c r="S15" s="37"/>
    </row>
    <row r="16" spans="1:19" ht="6" customHeight="1"/>
    <row r="17" spans="1:19" s="63" customFormat="1" ht="20.100000000000001" customHeight="1">
      <c r="A17" s="59" t="s">
        <v>47</v>
      </c>
      <c r="B17" s="60"/>
      <c r="C17" s="60"/>
      <c r="D17" s="60"/>
      <c r="E17" s="60"/>
      <c r="F17" s="145"/>
      <c r="G17" s="145"/>
      <c r="H17" s="145"/>
      <c r="I17" s="61"/>
      <c r="J17" s="62"/>
      <c r="K17" s="62"/>
      <c r="L17" s="62"/>
      <c r="M17" s="62"/>
      <c r="N17" s="62"/>
      <c r="O17" s="62"/>
      <c r="P17" s="62"/>
      <c r="Q17" s="62"/>
      <c r="R17" s="62"/>
      <c r="S17" s="37"/>
    </row>
    <row r="18" spans="1:19" s="67" customFormat="1" ht="20.100000000000001" customHeight="1">
      <c r="A18" s="140"/>
      <c r="B18" s="140"/>
      <c r="C18" s="140"/>
      <c r="D18" s="140"/>
      <c r="E18" s="140"/>
      <c r="F18" s="140"/>
      <c r="G18" s="140"/>
      <c r="H18" s="140"/>
      <c r="I18" s="64"/>
      <c r="J18" s="65"/>
      <c r="K18" s="65"/>
      <c r="L18" s="65"/>
      <c r="M18" s="65"/>
      <c r="N18" s="65"/>
      <c r="O18" s="65"/>
      <c r="P18" s="65"/>
      <c r="Q18" s="65"/>
      <c r="R18" s="65"/>
      <c r="S18" s="66"/>
    </row>
    <row r="19" spans="1:19" s="42" customFormat="1" ht="20.100000000000001" customHeight="1">
      <c r="A19" s="140"/>
      <c r="B19" s="140"/>
      <c r="C19" s="140"/>
      <c r="D19" s="140"/>
      <c r="E19" s="140"/>
      <c r="F19" s="140"/>
      <c r="G19" s="140"/>
      <c r="H19" s="140"/>
      <c r="I19" s="39"/>
      <c r="J19" s="66"/>
      <c r="K19" s="66"/>
      <c r="L19" s="66"/>
      <c r="M19" s="66"/>
      <c r="N19" s="66"/>
      <c r="O19" s="66"/>
      <c r="P19" s="66"/>
      <c r="Q19" s="66"/>
      <c r="R19" s="66"/>
      <c r="S19" s="66"/>
    </row>
    <row r="20" spans="1:19" s="42" customFormat="1" ht="20.100000000000001" customHeight="1">
      <c r="A20" s="140"/>
      <c r="B20" s="140"/>
      <c r="C20" s="140"/>
      <c r="D20" s="140"/>
      <c r="E20" s="140"/>
      <c r="F20" s="140"/>
      <c r="G20" s="140"/>
      <c r="H20" s="140"/>
      <c r="I20" s="39"/>
      <c r="J20" s="66"/>
      <c r="K20" s="66"/>
      <c r="L20" s="66"/>
      <c r="M20" s="66"/>
      <c r="N20" s="66"/>
      <c r="O20" s="66"/>
      <c r="P20" s="66"/>
      <c r="Q20" s="66"/>
      <c r="R20" s="66"/>
      <c r="S20" s="66"/>
    </row>
    <row r="21" spans="1:19" s="42" customFormat="1" ht="20.100000000000001" customHeight="1">
      <c r="A21" s="140"/>
      <c r="B21" s="140"/>
      <c r="C21" s="140"/>
      <c r="D21" s="140"/>
      <c r="E21" s="140"/>
      <c r="F21" s="140"/>
      <c r="G21" s="140"/>
      <c r="H21" s="140"/>
      <c r="I21" s="39"/>
      <c r="J21" s="66"/>
      <c r="K21" s="66"/>
      <c r="L21" s="66"/>
      <c r="M21" s="66"/>
      <c r="N21" s="66"/>
      <c r="O21" s="66"/>
      <c r="P21" s="66"/>
      <c r="Q21" s="66"/>
      <c r="R21" s="66"/>
      <c r="S21" s="66"/>
    </row>
    <row r="22" spans="1:19" s="42" customFormat="1" ht="20.100000000000001" customHeight="1">
      <c r="A22" s="140"/>
      <c r="B22" s="140"/>
      <c r="C22" s="140"/>
      <c r="D22" s="140"/>
      <c r="E22" s="140"/>
      <c r="F22" s="140"/>
      <c r="G22" s="140"/>
      <c r="H22" s="140"/>
      <c r="I22" s="39"/>
      <c r="J22" s="66"/>
      <c r="K22" s="66"/>
      <c r="L22" s="66"/>
      <c r="M22" s="66"/>
      <c r="N22" s="66"/>
      <c r="O22" s="66"/>
      <c r="P22" s="66"/>
      <c r="Q22" s="66"/>
      <c r="R22" s="66"/>
      <c r="S22" s="66"/>
    </row>
    <row r="23" spans="1:19" s="70" customFormat="1" ht="20.100000000000001" customHeight="1">
      <c r="A23" s="140"/>
      <c r="B23" s="140"/>
      <c r="C23" s="140"/>
      <c r="D23" s="140"/>
      <c r="E23" s="140"/>
      <c r="F23" s="140"/>
      <c r="G23" s="140"/>
      <c r="H23" s="140"/>
      <c r="I23" s="68"/>
      <c r="J23" s="69"/>
      <c r="K23" s="69"/>
      <c r="L23" s="69"/>
      <c r="M23" s="69"/>
      <c r="N23" s="69"/>
      <c r="O23" s="69"/>
      <c r="P23" s="69"/>
      <c r="Q23" s="69"/>
      <c r="R23" s="69"/>
      <c r="S23" s="66"/>
    </row>
    <row r="24" spans="1:19" s="70" customFormat="1" ht="20.100000000000001" customHeight="1">
      <c r="A24" s="140"/>
      <c r="B24" s="140"/>
      <c r="C24" s="140"/>
      <c r="D24" s="140"/>
      <c r="E24" s="140"/>
      <c r="F24" s="140"/>
      <c r="G24" s="140"/>
      <c r="H24" s="140"/>
      <c r="I24" s="68"/>
      <c r="J24" s="69"/>
      <c r="K24" s="69"/>
      <c r="L24" s="69"/>
      <c r="M24" s="69"/>
      <c r="N24" s="69"/>
      <c r="O24" s="69"/>
      <c r="P24" s="69"/>
      <c r="Q24" s="69"/>
      <c r="R24" s="69"/>
      <c r="S24" s="71"/>
    </row>
    <row r="25" spans="1:19" s="70" customFormat="1" ht="20.100000000000001" customHeight="1">
      <c r="A25" s="140"/>
      <c r="B25" s="140"/>
      <c r="C25" s="140"/>
      <c r="D25" s="140"/>
      <c r="E25" s="140"/>
      <c r="F25" s="140"/>
      <c r="G25" s="140"/>
      <c r="H25" s="140"/>
      <c r="I25" s="68"/>
      <c r="J25" s="69"/>
      <c r="K25" s="69"/>
      <c r="L25" s="69"/>
      <c r="M25" s="69"/>
      <c r="N25" s="69"/>
      <c r="O25" s="69"/>
      <c r="P25" s="69"/>
      <c r="Q25" s="69"/>
      <c r="R25" s="69"/>
      <c r="S25" s="66"/>
    </row>
    <row r="26" spans="1:19" s="70" customFormat="1" ht="20.100000000000001" customHeight="1">
      <c r="A26" s="140"/>
      <c r="B26" s="140"/>
      <c r="C26" s="140"/>
      <c r="D26" s="140"/>
      <c r="E26" s="140"/>
      <c r="F26" s="140"/>
      <c r="G26" s="140"/>
      <c r="H26" s="140"/>
      <c r="I26" s="68"/>
      <c r="J26" s="69"/>
      <c r="K26" s="69"/>
      <c r="L26" s="69"/>
      <c r="M26" s="69"/>
      <c r="N26" s="69"/>
      <c r="O26" s="69"/>
      <c r="P26" s="69"/>
      <c r="Q26" s="69"/>
      <c r="R26" s="69"/>
      <c r="S26" s="72"/>
    </row>
    <row r="27" spans="1:19" s="70" customFormat="1" ht="20.100000000000001" customHeight="1">
      <c r="A27" s="140"/>
      <c r="B27" s="140"/>
      <c r="C27" s="140"/>
      <c r="D27" s="140"/>
      <c r="E27" s="140"/>
      <c r="F27" s="140"/>
      <c r="G27" s="140"/>
      <c r="H27" s="140"/>
      <c r="I27" s="68"/>
      <c r="J27" s="69"/>
      <c r="K27" s="69"/>
      <c r="L27" s="69"/>
      <c r="M27" s="69"/>
      <c r="N27" s="69"/>
      <c r="O27" s="69"/>
      <c r="P27" s="69"/>
      <c r="Q27" s="69"/>
      <c r="R27" s="69"/>
      <c r="S27" s="65"/>
    </row>
    <row r="28" spans="1:19" s="70" customFormat="1" ht="20.100000000000001" customHeight="1">
      <c r="A28" s="140"/>
      <c r="B28" s="140"/>
      <c r="C28" s="140"/>
      <c r="D28" s="140"/>
      <c r="E28" s="140"/>
      <c r="F28" s="140"/>
      <c r="G28" s="140"/>
      <c r="H28" s="140"/>
      <c r="I28" s="68"/>
      <c r="J28" s="69"/>
      <c r="K28" s="69"/>
      <c r="L28" s="69"/>
      <c r="M28" s="69"/>
      <c r="N28" s="69"/>
      <c r="O28" s="69"/>
      <c r="P28" s="69"/>
      <c r="Q28" s="69"/>
      <c r="R28" s="69"/>
      <c r="S28" s="66"/>
    </row>
    <row r="29" spans="1:19" s="70" customFormat="1" ht="20.100000000000001" customHeight="1">
      <c r="A29" s="140"/>
      <c r="B29" s="140"/>
      <c r="C29" s="140"/>
      <c r="D29" s="140"/>
      <c r="E29" s="140"/>
      <c r="F29" s="140"/>
      <c r="G29" s="140"/>
      <c r="H29" s="140"/>
      <c r="I29" s="68"/>
      <c r="J29" s="69"/>
      <c r="K29" s="69"/>
      <c r="L29" s="69"/>
      <c r="M29" s="69"/>
      <c r="N29" s="69"/>
      <c r="O29" s="69"/>
      <c r="P29" s="69"/>
      <c r="Q29" s="69"/>
      <c r="R29" s="69"/>
      <c r="S29" s="66"/>
    </row>
    <row r="30" spans="1:19" s="70" customFormat="1" ht="20.100000000000001" customHeight="1">
      <c r="A30" s="140"/>
      <c r="B30" s="140"/>
      <c r="C30" s="140"/>
      <c r="D30" s="140"/>
      <c r="E30" s="140"/>
      <c r="F30" s="140"/>
      <c r="G30" s="140"/>
      <c r="H30" s="140"/>
      <c r="I30" s="68"/>
      <c r="J30" s="69"/>
      <c r="K30" s="69"/>
      <c r="L30" s="69"/>
      <c r="M30" s="69"/>
      <c r="N30" s="69"/>
      <c r="O30" s="69"/>
      <c r="P30" s="69"/>
      <c r="Q30" s="69"/>
      <c r="R30" s="69"/>
      <c r="S30" s="66"/>
    </row>
    <row r="31" spans="1:19" s="70" customFormat="1" ht="20.100000000000001" customHeight="1">
      <c r="A31" s="140"/>
      <c r="B31" s="140"/>
      <c r="C31" s="140"/>
      <c r="D31" s="140"/>
      <c r="E31" s="140"/>
      <c r="F31" s="140"/>
      <c r="G31" s="140"/>
      <c r="H31" s="140"/>
      <c r="I31" s="68"/>
      <c r="J31" s="69"/>
      <c r="K31" s="69"/>
      <c r="L31" s="69"/>
      <c r="M31" s="69"/>
      <c r="N31" s="69"/>
      <c r="O31" s="69"/>
      <c r="P31" s="69"/>
      <c r="Q31" s="69"/>
      <c r="R31" s="69"/>
      <c r="S31" s="66"/>
    </row>
    <row r="32" spans="1:19" s="70" customFormat="1" ht="20.100000000000001" customHeight="1">
      <c r="A32" s="140"/>
      <c r="B32" s="140"/>
      <c r="C32" s="140"/>
      <c r="D32" s="140"/>
      <c r="E32" s="140"/>
      <c r="F32" s="140"/>
      <c r="G32" s="140"/>
      <c r="H32" s="140"/>
      <c r="I32" s="68"/>
      <c r="J32" s="69"/>
      <c r="K32" s="69"/>
      <c r="L32" s="69"/>
      <c r="M32" s="69"/>
      <c r="N32" s="69"/>
      <c r="O32" s="69"/>
      <c r="P32" s="69"/>
      <c r="Q32" s="69"/>
      <c r="R32" s="69"/>
      <c r="S32" s="66"/>
    </row>
    <row r="33" spans="1:19">
      <c r="A33" s="140"/>
      <c r="B33" s="140"/>
      <c r="C33" s="140"/>
      <c r="D33" s="140"/>
      <c r="E33" s="140"/>
      <c r="F33" s="140"/>
      <c r="G33" s="140"/>
      <c r="H33" s="140"/>
      <c r="S33" s="73"/>
    </row>
    <row r="34" spans="1:19">
      <c r="A34" s="140"/>
      <c r="B34" s="140"/>
      <c r="C34" s="140"/>
      <c r="D34" s="140"/>
      <c r="E34" s="140"/>
      <c r="F34" s="140"/>
      <c r="G34" s="140"/>
      <c r="H34" s="140"/>
      <c r="S34" s="73"/>
    </row>
    <row r="35" spans="1:19">
      <c r="A35" s="140"/>
      <c r="B35" s="140"/>
      <c r="C35" s="140"/>
      <c r="D35" s="140"/>
      <c r="E35" s="140"/>
      <c r="F35" s="140"/>
      <c r="G35" s="140"/>
      <c r="H35" s="140"/>
      <c r="S35" s="73"/>
    </row>
    <row r="36" spans="1:19">
      <c r="A36" s="140"/>
      <c r="B36" s="140"/>
      <c r="C36" s="140"/>
      <c r="D36" s="140"/>
      <c r="E36" s="140"/>
      <c r="F36" s="140"/>
      <c r="G36" s="140"/>
      <c r="H36" s="140"/>
      <c r="S36" s="73"/>
    </row>
    <row r="37" spans="1:19">
      <c r="A37" s="140"/>
      <c r="B37" s="140"/>
      <c r="C37" s="140"/>
      <c r="D37" s="140"/>
      <c r="E37" s="140"/>
      <c r="F37" s="140"/>
      <c r="G37" s="140"/>
      <c r="H37" s="140"/>
      <c r="S37" s="73"/>
    </row>
    <row r="38" spans="1:19">
      <c r="A38" s="140"/>
      <c r="B38" s="140"/>
      <c r="C38" s="140"/>
      <c r="D38" s="140"/>
      <c r="E38" s="140"/>
      <c r="F38" s="140"/>
      <c r="G38" s="140"/>
      <c r="H38" s="140"/>
      <c r="S38" s="73"/>
    </row>
    <row r="39" spans="1:19">
      <c r="A39" s="140"/>
      <c r="B39" s="140"/>
      <c r="C39" s="140"/>
      <c r="D39" s="140"/>
      <c r="E39" s="140"/>
      <c r="F39" s="140"/>
      <c r="G39" s="140"/>
      <c r="H39" s="140"/>
      <c r="S39" s="73"/>
    </row>
    <row r="40" spans="1:19">
      <c r="A40" s="140"/>
      <c r="B40" s="140"/>
      <c r="C40" s="140"/>
      <c r="D40" s="140"/>
      <c r="E40" s="140"/>
      <c r="F40" s="140"/>
      <c r="G40" s="140"/>
      <c r="H40" s="140"/>
      <c r="S40" s="73"/>
    </row>
    <row r="41" spans="1:19">
      <c r="S41" s="73"/>
    </row>
  </sheetData>
  <mergeCells count="26">
    <mergeCell ref="A32:H32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20:H20"/>
    <mergeCell ref="A6:A7"/>
    <mergeCell ref="H6:H7"/>
    <mergeCell ref="F17:H17"/>
    <mergeCell ref="A18:H18"/>
    <mergeCell ref="A19:H19"/>
    <mergeCell ref="A38:H38"/>
    <mergeCell ref="A39:H39"/>
    <mergeCell ref="A40:H40"/>
    <mergeCell ref="A33:H33"/>
    <mergeCell ref="A34:H34"/>
    <mergeCell ref="A35:H35"/>
    <mergeCell ref="A36:H36"/>
    <mergeCell ref="A37:H37"/>
  </mergeCells>
  <phoneticPr fontId="2" type="noConversion"/>
  <pageMargins left="0.55118110236220474" right="0.55118110236220474" top="0.39370078740157483" bottom="0.39370078740157483" header="0.31496062992125984" footer="0.11811023622047245"/>
  <pageSetup paperSize="9" orientation="portrait" r:id="rId1"/>
  <headerFooter alignWithMargins="0">
    <oddHeader>&amp;C&amp;"標楷體,粗體"&amp;20中央健康保險局_XX&amp;"Times New Roman,標準"&amp;12
&amp;"標楷體,粗體"&amp;14全民健康保險安全準備提列情形表(權責基礎)
中華民國084年03月至999年99月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財務收支分析表</vt:lpstr>
      <vt:lpstr>財務收支分析表_公式</vt:lpstr>
      <vt:lpstr>全民健康保險安全準備提列情形表(權責基礎)</vt:lpstr>
      <vt:lpstr>財務收支分析表!Print_Area</vt:lpstr>
      <vt:lpstr>'全民健康保險安全準備提列情形表(權責基礎)'!Print_Titles</vt:lpstr>
      <vt:lpstr>財務收支分析表!Print_Titles</vt:lpstr>
      <vt:lpstr>財務收支分析表_公式!Print_Titles</vt:lpstr>
    </vt:vector>
  </TitlesOfParts>
  <Company>Wedge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zenii011</dc:creator>
  <cp:lastModifiedBy>user</cp:lastModifiedBy>
  <cp:lastPrinted>2011-10-07T01:10:35Z</cp:lastPrinted>
  <dcterms:created xsi:type="dcterms:W3CDTF">2002-02-24T12:44:19Z</dcterms:created>
  <dcterms:modified xsi:type="dcterms:W3CDTF">2011-10-07T01:10:38Z</dcterms:modified>
</cp:coreProperties>
</file>