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0" windowWidth="14655" windowHeight="7005" activeTab="1"/>
  </bookViews>
  <sheets>
    <sheet name="表5" sheetId="1" r:id="rId1"/>
    <sheet name="表10" sheetId="2" r:id="rId2"/>
  </sheets>
  <definedNames>
    <definedName name="_xlnm.Print_Area" localSheetId="0">表5!$A$17:$M$52</definedName>
    <definedName name="_xlnm.Print_Titles" localSheetId="0">表5!$1:$8</definedName>
  </definedNames>
  <calcPr calcId="125725"/>
</workbook>
</file>

<file path=xl/calcChain.xml><?xml version="1.0" encoding="utf-8"?>
<calcChain xmlns="http://schemas.openxmlformats.org/spreadsheetml/2006/main">
  <c r="G16" i="2"/>
  <c r="F16"/>
  <c r="E16"/>
  <c r="D16"/>
  <c r="C16"/>
  <c r="B16"/>
  <c r="X27" i="1"/>
  <c r="L27" s="1"/>
  <c r="T26"/>
  <c r="X26" s="1"/>
  <c r="L26" s="1"/>
  <c r="H26"/>
  <c r="T25"/>
  <c r="X25" s="1"/>
  <c r="L25" s="1"/>
  <c r="H25"/>
  <c r="T24"/>
  <c r="X24" s="1"/>
  <c r="L24" s="1"/>
  <c r="H24"/>
  <c r="T23"/>
  <c r="X23" s="1"/>
  <c r="L23" s="1"/>
  <c r="H23"/>
  <c r="T22"/>
  <c r="X22" s="1"/>
  <c r="L22" s="1"/>
  <c r="H22"/>
  <c r="T21"/>
  <c r="X21" s="1"/>
  <c r="L21" s="1"/>
  <c r="H21"/>
  <c r="T20"/>
  <c r="X20" s="1"/>
  <c r="L20" s="1"/>
  <c r="H20"/>
  <c r="T19"/>
  <c r="X19" s="1"/>
  <c r="L19" s="1"/>
  <c r="H19"/>
  <c r="T18"/>
  <c r="X18" s="1"/>
  <c r="L18" s="1"/>
  <c r="H18"/>
  <c r="J17"/>
  <c r="V17" s="1"/>
  <c r="F17"/>
  <c r="R17" s="1"/>
  <c r="D17"/>
  <c r="P17" s="1"/>
  <c r="B17"/>
  <c r="N17" s="1"/>
  <c r="T16"/>
  <c r="X16" s="1"/>
  <c r="L16" s="1"/>
  <c r="H16"/>
  <c r="V15"/>
  <c r="R15"/>
  <c r="P15"/>
  <c r="N15"/>
  <c r="H15"/>
  <c r="V14"/>
  <c r="R14"/>
  <c r="P14"/>
  <c r="N14"/>
  <c r="H14"/>
  <c r="V13"/>
  <c r="R13"/>
  <c r="P13"/>
  <c r="N13"/>
  <c r="V12"/>
  <c r="R12"/>
  <c r="P12"/>
  <c r="N12"/>
  <c r="H12"/>
  <c r="V11"/>
  <c r="R11"/>
  <c r="P11"/>
  <c r="N11"/>
  <c r="H11"/>
  <c r="V10"/>
  <c r="R10"/>
  <c r="P10"/>
  <c r="N10"/>
  <c r="H10"/>
  <c r="V9"/>
  <c r="R9"/>
  <c r="P9"/>
  <c r="N9"/>
  <c r="H9"/>
  <c r="H17" l="1"/>
  <c r="T12"/>
  <c r="X12" s="1"/>
  <c r="L12" s="1"/>
  <c r="T14"/>
  <c r="X14" s="1"/>
  <c r="L14" s="1"/>
  <c r="T11"/>
  <c r="X11" s="1"/>
  <c r="L11" s="1"/>
  <c r="T13"/>
  <c r="X13" s="1"/>
  <c r="L13" s="1"/>
  <c r="T10"/>
  <c r="X10" s="1"/>
  <c r="L10" s="1"/>
  <c r="T9"/>
  <c r="X9" s="1"/>
  <c r="L9" s="1"/>
  <c r="T15"/>
  <c r="X15" s="1"/>
  <c r="L15" s="1"/>
  <c r="T17"/>
  <c r="X17" s="1"/>
  <c r="L17" l="1"/>
</calcChain>
</file>

<file path=xl/sharedStrings.xml><?xml version="1.0" encoding="utf-8"?>
<sst xmlns="http://schemas.openxmlformats.org/spreadsheetml/2006/main" count="129" uniqueCount="97">
  <si>
    <t>頁　   次：1</t>
    <phoneticPr fontId="2" type="noConversion"/>
  </si>
  <si>
    <t>單    位：新台幣億元</t>
    <phoneticPr fontId="2" type="noConversion"/>
  </si>
  <si>
    <t>會計年度</t>
  </si>
  <si>
    <t>保險收入</t>
  </si>
  <si>
    <t>保險成本</t>
  </si>
  <si>
    <r>
      <t xml:space="preserve">保費收入             </t>
    </r>
    <r>
      <rPr>
        <sz val="12"/>
        <rFont val="標楷體"/>
        <family val="4"/>
        <charset val="136"/>
      </rPr>
      <t xml:space="preserve"> </t>
    </r>
    <r>
      <rPr>
        <sz val="9"/>
        <rFont val="標楷體"/>
        <family val="4"/>
        <charset val="136"/>
      </rPr>
      <t>(含滯納金收入、其他金融保險收入、運動彩券分配收入)</t>
    </r>
    <phoneticPr fontId="2" type="noConversion"/>
  </si>
  <si>
    <t>淨投資收入</t>
  </si>
  <si>
    <t>提存呆帳</t>
  </si>
  <si>
    <t>合計</t>
  </si>
  <si>
    <r>
      <t xml:space="preserve">醫療費用 </t>
    </r>
    <r>
      <rPr>
        <sz val="12"/>
        <rFont val="標楷體"/>
        <family val="4"/>
        <charset val="136"/>
      </rPr>
      <t xml:space="preserve">                     (含其他金融保險成本)</t>
    </r>
    <phoneticPr fontId="2" type="noConversion"/>
  </si>
  <si>
    <r>
      <t xml:space="preserve">安全準   備提列   </t>
    </r>
    <r>
      <rPr>
        <sz val="12"/>
        <rFont val="標楷體"/>
        <family val="4"/>
        <charset val="136"/>
      </rPr>
      <t>(收回數)</t>
    </r>
    <phoneticPr fontId="2" type="noConversion"/>
  </si>
  <si>
    <t>保費收入              (含滯納金收入、其他金融保險收入、運動彩券分配收入)</t>
    <phoneticPr fontId="2" type="noConversion"/>
  </si>
  <si>
    <t>醫療費用                      (含其他金融保險成本)</t>
    <phoneticPr fontId="2" type="noConversion"/>
  </si>
  <si>
    <t>安全準   備提列   (收回數)</t>
    <phoneticPr fontId="2" type="noConversion"/>
  </si>
  <si>
    <t>(1)</t>
    <phoneticPr fontId="2" type="noConversion"/>
  </si>
  <si>
    <t>(2)</t>
    <phoneticPr fontId="2" type="noConversion"/>
  </si>
  <si>
    <t>(3)</t>
    <phoneticPr fontId="2" type="noConversion"/>
  </si>
  <si>
    <t>(4)=(1)+(2)-(3)</t>
    <phoneticPr fontId="2" type="noConversion"/>
  </si>
  <si>
    <t>(5)</t>
    <phoneticPr fontId="2" type="noConversion"/>
  </si>
  <si>
    <t>(6)=(4)-(5)</t>
    <phoneticPr fontId="2" type="noConversion"/>
  </si>
  <si>
    <t>金額</t>
  </si>
  <si>
    <t>成長率     %</t>
    <phoneticPr fontId="2" type="noConversion"/>
  </si>
  <si>
    <t>84.3-84.6</t>
    <phoneticPr fontId="2" type="noConversion"/>
  </si>
  <si>
    <t>84.7-85.6</t>
    <phoneticPr fontId="2" type="noConversion"/>
  </si>
  <si>
    <t>85.7-86.6</t>
    <phoneticPr fontId="2" type="noConversion"/>
  </si>
  <si>
    <t>86.7-87.6</t>
    <phoneticPr fontId="2" type="noConversion"/>
  </si>
  <si>
    <t>87.7-88.6</t>
    <phoneticPr fontId="2" type="noConversion"/>
  </si>
  <si>
    <t>88.7-89.12</t>
    <phoneticPr fontId="2" type="noConversion"/>
  </si>
  <si>
    <t>90.1-90.12</t>
    <phoneticPr fontId="2" type="noConversion"/>
  </si>
  <si>
    <t>91.1-91.12</t>
  </si>
  <si>
    <t>84.3-91.12</t>
    <phoneticPr fontId="2" type="noConversion"/>
  </si>
  <si>
    <t>92.1-92.12</t>
    <phoneticPr fontId="2" type="noConversion"/>
  </si>
  <si>
    <t>93.1-93.12</t>
    <phoneticPr fontId="2" type="noConversion"/>
  </si>
  <si>
    <t>94.1-94.12</t>
    <phoneticPr fontId="2" type="noConversion"/>
  </si>
  <si>
    <t>95.1-95.12</t>
    <phoneticPr fontId="2" type="noConversion"/>
  </si>
  <si>
    <t>96.1-96.12</t>
    <phoneticPr fontId="2" type="noConversion"/>
  </si>
  <si>
    <t>97.1-97.12</t>
    <phoneticPr fontId="2" type="noConversion"/>
  </si>
  <si>
    <t>98.01</t>
    <phoneticPr fontId="2" type="noConversion"/>
  </si>
  <si>
    <t>98.02</t>
    <phoneticPr fontId="2" type="noConversion"/>
  </si>
  <si>
    <t>98.03</t>
    <phoneticPr fontId="2" type="noConversion"/>
  </si>
  <si>
    <t>總計</t>
    <phoneticPr fontId="2" type="noConversion"/>
  </si>
  <si>
    <t>資料日期 98年03月31日</t>
  </si>
  <si>
    <t>備註：</t>
  </si>
  <si>
    <t>1.保費收入=保險費收入+保險費滯納金收入+其他金融保險收入+運動彩券分配收入</t>
    <phoneticPr fontId="2" type="noConversion"/>
  </si>
  <si>
    <t xml:space="preserve">  醫療費用=保險給付+其他金融保險成本  ； 淨投資收入=利息收入 + 投資利益 - 投資損失 – 利息費用。</t>
    <phoneticPr fontId="2" type="noConversion"/>
  </si>
  <si>
    <t>2.成長率係與去年同期資料相比；金額、成長率（）內為負數</t>
    <phoneticPr fontId="2" type="noConversion"/>
  </si>
  <si>
    <r>
      <t>3.92年</t>
    </r>
    <r>
      <rPr>
        <sz val="12"/>
        <rFont val="標楷體"/>
        <family val="4"/>
        <charset val="136"/>
      </rPr>
      <t>淨投資收入因含</t>
    </r>
    <r>
      <rPr>
        <sz val="12"/>
        <color indexed="8"/>
        <rFont val="標楷體"/>
        <family val="4"/>
        <charset val="136"/>
      </rPr>
      <t>92年6月18日全民健康保險法修法，免徵利息(各級政府除外)，保險費之利息收入核計調減0.62</t>
    </r>
    <r>
      <rPr>
        <sz val="12"/>
        <rFont val="標楷體"/>
        <family val="4"/>
        <charset val="136"/>
      </rPr>
      <t>億元，</t>
    </r>
    <phoneticPr fontId="2" type="noConversion"/>
  </si>
  <si>
    <t xml:space="preserve">  及因含借款利息費用超過各級政府保費欠費應分擔之融資利息1.35億元，該部分利息費用由本局負擔所致。</t>
    <phoneticPr fontId="2" type="noConversion"/>
  </si>
  <si>
    <r>
      <t>4.92年各項提存﹝呆帳提存﹞與91年同期比較負成長，主要係因</t>
    </r>
    <r>
      <rPr>
        <sz val="12"/>
        <color indexed="8"/>
        <rFont val="標楷體"/>
        <family val="4"/>
        <charset val="136"/>
      </rPr>
      <t>滯納金徵收比率由0.2%調降至0.1%</t>
    </r>
    <r>
      <rPr>
        <sz val="12"/>
        <rFont val="標楷體"/>
        <family val="4"/>
        <charset val="136"/>
      </rPr>
      <t>，已催繳及訴追之保費欠費</t>
    </r>
    <phoneticPr fontId="2" type="noConversion"/>
  </si>
  <si>
    <t xml:space="preserve">  減少所致。</t>
    <phoneticPr fontId="2" type="noConversion"/>
  </si>
  <si>
    <t>5.93年依據歷年呆帳收回情形，重新評估其呆帳提存率，調整以前年度呆帳提存數以致93年、94年度成長率差異較大。</t>
    <phoneticPr fontId="2" type="noConversion"/>
  </si>
  <si>
    <t>6.(1)94年淨投資收益與93年同期比較負成長，主要係因依監理委員會審議本局93年決算審議意見及安全準備管理委員會決議，</t>
    <phoneticPr fontId="2" type="noConversion"/>
  </si>
  <si>
    <t xml:space="preserve">     鑑於財務收支缺口日益擴大，陸續逢高出售股票及受益憑證之損失，及營運資金淨支出成本增加所致。</t>
    <phoneticPr fontId="2" type="noConversion"/>
  </si>
  <si>
    <t xml:space="preserve">  (2)95年度淨投資收入與94年度同期比成長182.8%，主要係地方政府欠費95年下半年利息收入估列2.14億元所致。</t>
    <phoneticPr fontId="2" type="noConversion"/>
  </si>
  <si>
    <t xml:space="preserve">  (3)本(98/3)月份淨投資收入與去(97)年同期比負成長6.25%，主要係利息收入因地方政府欠費分攤本局融資息較去年同期</t>
    <phoneticPr fontId="2" type="noConversion"/>
  </si>
  <si>
    <t xml:space="preserve">     減少約2千7百萬元所致。</t>
    <phoneticPr fontId="2" type="noConversion"/>
  </si>
  <si>
    <t>7.(1)本月份保費收入含其他金融保險收入17.28億元。</t>
    <phoneticPr fontId="2" type="noConversion"/>
  </si>
  <si>
    <t xml:space="preserve">  (2)本月保費收入與去(97)年同期比成長2.41%。</t>
    <phoneticPr fontId="2" type="noConversion"/>
  </si>
  <si>
    <t>8.本月份提存呆帳與去年同期比負成長54.79%，主要係本年度重新評估呆帳提存率，以致調降提存呆帳數所致。</t>
    <phoneticPr fontId="2" type="noConversion"/>
  </si>
  <si>
    <t>9.(1)本月醫療費用含其他金融保險成本97,178元。</t>
    <phoneticPr fontId="2" type="noConversion"/>
  </si>
  <si>
    <t xml:space="preserve">  (2)本月份保險給付與去(97)年同期比正成長2.1%。</t>
    <phoneticPr fontId="2" type="noConversion"/>
  </si>
  <si>
    <t>10.(1)自96年起安全準備已用罄，故「安全準提列」欄括號表示保險收支短絀數。</t>
    <phoneticPr fontId="2" type="noConversion"/>
  </si>
  <si>
    <t xml:space="preserve">   (2)97年度保險收支淨短絀 144.25 億元，依健保法第63條第2項規定短絀數以安全準備填補後安全準備已用罄，尚有待安全準備</t>
    <phoneticPr fontId="2" type="noConversion"/>
  </si>
  <si>
    <t xml:space="preserve">      填補之短絀數核定為 269.95 億元。</t>
    <phoneticPr fontId="2" type="noConversion"/>
  </si>
  <si>
    <t xml:space="preserve">   (3)本(98)年度截至3月底止依健保法第63、64及65條結計淨短絀數29.94億元，依健保法第63條第2項短絀數以安全準備填補後</t>
    <phoneticPr fontId="2" type="noConversion"/>
  </si>
  <si>
    <t xml:space="preserve">      安全準備已用罄，故截至本年度3月底止待安全準備填補之短絀數299.89億元。</t>
    <phoneticPr fontId="2" type="noConversion"/>
  </si>
  <si>
    <t>年度</t>
    <phoneticPr fontId="2" type="noConversion"/>
  </si>
  <si>
    <t>法定提存</t>
    <phoneticPr fontId="2" type="noConversion"/>
  </si>
  <si>
    <r>
      <t>保險費</t>
    </r>
    <r>
      <rPr>
        <sz val="11"/>
        <rFont val="Times New Roman"/>
        <family val="1"/>
      </rPr>
      <t xml:space="preserve">      </t>
    </r>
    <r>
      <rPr>
        <sz val="11"/>
        <rFont val="標楷體"/>
        <family val="4"/>
        <charset val="136"/>
      </rPr>
      <t>滯納金</t>
    </r>
    <phoneticPr fontId="2" type="noConversion"/>
  </si>
  <si>
    <r>
      <t>安全準備</t>
    </r>
    <r>
      <rPr>
        <sz val="11"/>
        <rFont val="Times New Roman"/>
        <family val="1"/>
      </rPr>
      <t xml:space="preserve">     </t>
    </r>
    <r>
      <rPr>
        <sz val="11"/>
        <rFont val="標楷體"/>
        <family val="4"/>
        <charset val="136"/>
      </rPr>
      <t>運用收益</t>
    </r>
    <phoneticPr fontId="2" type="noConversion"/>
  </si>
  <si>
    <t>公益彩券、運動彩券及菸品健康捐分配收入</t>
    <phoneticPr fontId="2" type="noConversion"/>
  </si>
  <si>
    <t>保險收支結餘(短絀)</t>
    <phoneticPr fontId="2" type="noConversion"/>
  </si>
  <si>
    <r>
      <t>提列數</t>
    </r>
    <r>
      <rPr>
        <sz val="11"/>
        <rFont val="Times New Roman"/>
        <family val="1"/>
      </rPr>
      <t xml:space="preserve">     </t>
    </r>
    <r>
      <rPr>
        <sz val="11"/>
        <rFont val="標楷體"/>
        <family val="4"/>
        <charset val="136"/>
      </rPr>
      <t>(收回數)</t>
    </r>
    <phoneticPr fontId="2" type="noConversion"/>
  </si>
  <si>
    <t>累計提列數</t>
    <phoneticPr fontId="2" type="noConversion"/>
  </si>
  <si>
    <t>(4)</t>
    <phoneticPr fontId="2" type="noConversion"/>
  </si>
  <si>
    <t>(6)=      (1)+(2)+(3)+(4)+(5)</t>
    <phoneticPr fontId="2" type="noConversion"/>
  </si>
  <si>
    <t>sort</t>
    <phoneticPr fontId="2" type="noConversion"/>
  </si>
  <si>
    <t>84.3-6</t>
    <phoneticPr fontId="2" type="noConversion"/>
  </si>
  <si>
    <t>84.7-085.6</t>
    <phoneticPr fontId="2" type="noConversion"/>
  </si>
  <si>
    <t>85.7-086.6</t>
    <phoneticPr fontId="2" type="noConversion"/>
  </si>
  <si>
    <t>86.7-087.6</t>
    <phoneticPr fontId="2" type="noConversion"/>
  </si>
  <si>
    <t>87.7-088.6</t>
    <phoneticPr fontId="2" type="noConversion"/>
  </si>
  <si>
    <t>註()代表負數。</t>
    <phoneticPr fontId="2" type="noConversion"/>
  </si>
  <si>
    <t xml:space="preserve">  1.安全準備運用收益包含安全準備利息收入、安全準備投資淨利益。</t>
  </si>
  <si>
    <t xml:space="preserve">  2.公益彩券(含運動彩券)分配收入及菸品健康福利捐包含公益彩券分配收入 85.69 億元</t>
  </si>
  <si>
    <t xml:space="preserve">    (含運動彩券 0.5 億元)及菸品健康福利捐 833.62 億元。</t>
  </si>
  <si>
    <t xml:space="preserve">  3.保險收支結餘(短絀)係為保險費收入、營運資金利息收入、營運資金投資利益及其他 </t>
  </si>
  <si>
    <t xml:space="preserve">    金融保險收入(扣除公益彩券分配收入及菸品健康福利捐)之合計數，扣除保險給付、</t>
  </si>
  <si>
    <t xml:space="preserve">    營運資金投資損失、利息費用、各項提存及其他金融保險成本合計數之差額。</t>
  </si>
  <si>
    <t xml:space="preserve">  4.提列數(收回數)係由法定提存、保險費滯納金、安全準備運用收益、公益彩券分配收入、 </t>
  </si>
  <si>
    <t xml:space="preserve">    菸品健康福利捐及保險收支結餘(短絀)轉入數。</t>
  </si>
  <si>
    <t xml:space="preserve">  5.(1)自96年起安全準備已用罄，「累計提列數」欄括號表示待安全準備填補之短絀數。</t>
    <phoneticPr fontId="2" type="noConversion"/>
  </si>
  <si>
    <t xml:space="preserve">    (2)97年度保險收支淨短絀 144.25 億元，依健保法第63條第2項規定短絀數以安全準備 </t>
    <phoneticPr fontId="2" type="noConversion"/>
  </si>
  <si>
    <t xml:space="preserve">       填補後安全準備已用罄，尚有待安全準備填補之短絀數核定為 269.95 億元。 </t>
    <phoneticPr fontId="2" type="noConversion"/>
  </si>
  <si>
    <t xml:space="preserve">       保法第63條第2項短絀數以安全準備填補後安全準備已用罄，故截至本年度3月底止</t>
    <phoneticPr fontId="2" type="noConversion"/>
  </si>
  <si>
    <t xml:space="preserve">       待安全準備填補之短絀數299.89 億元。 </t>
    <phoneticPr fontId="2" type="noConversion"/>
  </si>
  <si>
    <t xml:space="preserve">    (3)本(98)年度截至3月底止依健保法第63、64及65條結計淨短絀數 29.94 億元，依健</t>
    <phoneticPr fontId="2" type="noConversion"/>
  </si>
</sst>
</file>

<file path=xl/styles.xml><?xml version="1.0" encoding="utf-8"?>
<styleSheet xmlns="http://schemas.openxmlformats.org/spreadsheetml/2006/main">
  <numFmts count="5">
    <numFmt numFmtId="176" formatCode="#,##0.00_);[Red]\(#,##0.00\)"/>
    <numFmt numFmtId="177" formatCode="0.00_);[Red]\(0.00\)"/>
    <numFmt numFmtId="178" formatCode="#,##0_ "/>
    <numFmt numFmtId="179" formatCode="0.00_ "/>
    <numFmt numFmtId="180" formatCode="_(&quot;$&quot;* #,##0_);_(&quot;$&quot;* \(#,##0\);_(&quot;$&quot;* &quot;-&quot;_);_(@_)"/>
  </numFmts>
  <fonts count="23">
    <font>
      <sz val="12"/>
      <name val="新細明體"/>
      <family val="1"/>
      <charset val="136"/>
    </font>
    <font>
      <sz val="8"/>
      <name val="標楷體"/>
      <family val="4"/>
      <charset val="136"/>
    </font>
    <font>
      <sz val="9"/>
      <name val="新細明體"/>
      <family val="1"/>
      <charset val="136"/>
    </font>
    <font>
      <sz val="8"/>
      <name val="細明體"/>
      <family val="3"/>
      <charset val="136"/>
    </font>
    <font>
      <sz val="5"/>
      <name val="細明體"/>
      <family val="3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name val="細明體"/>
      <family val="3"/>
      <charset val="136"/>
    </font>
    <font>
      <sz val="9"/>
      <name val="標楷體"/>
      <family val="4"/>
      <charset val="136"/>
    </font>
    <font>
      <sz val="10"/>
      <name val="細明體"/>
      <family val="3"/>
      <charset val="136"/>
    </font>
    <font>
      <sz val="10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b/>
      <sz val="12"/>
      <name val="細明體"/>
      <family val="3"/>
      <charset val="136"/>
    </font>
    <font>
      <sz val="12"/>
      <color indexed="8"/>
      <name val="標楷體"/>
      <family val="4"/>
      <charset val="136"/>
    </font>
    <font>
      <sz val="5"/>
      <name val="Times New Roman"/>
      <family val="1"/>
    </font>
    <font>
      <sz val="11"/>
      <name val="標楷體"/>
      <family val="4"/>
      <charset val="136"/>
    </font>
    <font>
      <sz val="11"/>
      <name val="Times New Roman"/>
      <family val="1"/>
    </font>
    <font>
      <sz val="11"/>
      <name val="細明體"/>
      <family val="3"/>
      <charset val="136"/>
    </font>
    <font>
      <sz val="8"/>
      <name val="Times New Roman"/>
      <family val="1"/>
    </font>
    <font>
      <b/>
      <sz val="11"/>
      <name val="標楷體"/>
      <family val="4"/>
      <charset val="136"/>
    </font>
    <font>
      <b/>
      <sz val="11"/>
      <name val="細明體"/>
      <family val="3"/>
      <charset val="136"/>
    </font>
    <font>
      <b/>
      <sz val="8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0" fontId="1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left"/>
    </xf>
    <xf numFmtId="176" fontId="7" fillId="0" borderId="12" xfId="0" applyNumberFormat="1" applyFont="1" applyBorder="1"/>
    <xf numFmtId="176" fontId="7" fillId="0" borderId="12" xfId="0" applyNumberFormat="1" applyFont="1" applyBorder="1" applyAlignment="1">
      <alignment horizontal="center"/>
    </xf>
    <xf numFmtId="177" fontId="7" fillId="0" borderId="0" xfId="0" applyNumberFormat="1" applyFont="1" applyBorder="1"/>
    <xf numFmtId="0" fontId="7" fillId="0" borderId="0" xfId="0" applyFont="1" applyBorder="1"/>
    <xf numFmtId="176" fontId="11" fillId="0" borderId="12" xfId="0" applyNumberFormat="1" applyFont="1" applyBorder="1" applyAlignment="1">
      <alignment horizontal="center" wrapText="1"/>
    </xf>
    <xf numFmtId="178" fontId="7" fillId="0" borderId="0" xfId="0" applyNumberFormat="1" applyFont="1" applyBorder="1"/>
    <xf numFmtId="176" fontId="7" fillId="0" borderId="0" xfId="0" applyNumberFormat="1" applyFont="1" applyBorder="1"/>
    <xf numFmtId="0" fontId="12" fillId="0" borderId="12" xfId="0" applyFont="1" applyBorder="1"/>
    <xf numFmtId="176" fontId="13" fillId="0" borderId="12" xfId="0" applyNumberFormat="1" applyFont="1" applyBorder="1"/>
    <xf numFmtId="0" fontId="6" fillId="0" borderId="0" xfId="0" applyFont="1"/>
    <xf numFmtId="0" fontId="6" fillId="0" borderId="0" xfId="0" applyFont="1" applyBorder="1"/>
    <xf numFmtId="179" fontId="7" fillId="0" borderId="0" xfId="0" applyNumberFormat="1" applyFont="1" applyBorder="1"/>
    <xf numFmtId="0" fontId="6" fillId="0" borderId="0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6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16" fillId="0" borderId="12" xfId="0" applyNumberFormat="1" applyFont="1" applyBorder="1" applyAlignment="1">
      <alignment horizontal="left"/>
    </xf>
    <xf numFmtId="176" fontId="18" fillId="0" borderId="12" xfId="0" applyNumberFormat="1" applyFont="1" applyBorder="1"/>
    <xf numFmtId="49" fontId="20" fillId="0" borderId="12" xfId="0" applyNumberFormat="1" applyFont="1" applyBorder="1" applyAlignment="1">
      <alignment horizontal="left"/>
    </xf>
    <xf numFmtId="176" fontId="21" fillId="0" borderId="12" xfId="0" applyNumberFormat="1" applyFont="1" applyBorder="1"/>
    <xf numFmtId="0" fontId="22" fillId="0" borderId="0" xfId="0" applyFont="1"/>
    <xf numFmtId="0" fontId="22" fillId="0" borderId="0" xfId="0" applyFont="1" applyBorder="1"/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10" fillId="0" borderId="13" xfId="0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/>
    <xf numFmtId="0" fontId="14" fillId="0" borderId="0" xfId="0" applyFont="1" applyFill="1" applyBorder="1" applyAlignment="1">
      <alignment horizontal="left"/>
    </xf>
    <xf numFmtId="0" fontId="6" fillId="0" borderId="0" xfId="0" applyFont="1" applyAlignment="1">
      <alignment horizontal="left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</cellXfs>
  <cellStyles count="2">
    <cellStyle name="一般" xfId="0" builtinId="0"/>
    <cellStyle name="貨幣[0]_laroux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47625</xdr:rowOff>
    </xdr:from>
    <xdr:to>
      <xdr:col>2</xdr:col>
      <xdr:colOff>533400</xdr:colOff>
      <xdr:row>10</xdr:row>
      <xdr:rowOff>247650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0" y="2085975"/>
          <a:ext cx="476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strike="noStrike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註</a:t>
          </a:r>
          <a:r>
            <a:rPr lang="en-US" altLang="zh-TW" sz="1000" b="0" i="0" strike="noStrike">
              <a:solidFill>
                <a:srgbClr val="000000"/>
              </a:solidFill>
              <a:latin typeface="標楷體"/>
              <a:ea typeface="標楷體"/>
            </a:rPr>
            <a:t>4)</a:t>
          </a:r>
        </a:p>
      </xdr:txBody>
    </xdr:sp>
    <xdr:clientData/>
  </xdr:twoCellAnchor>
  <xdr:twoCellAnchor>
    <xdr:from>
      <xdr:col>2</xdr:col>
      <xdr:colOff>57150</xdr:colOff>
      <xdr:row>13</xdr:row>
      <xdr:rowOff>47625</xdr:rowOff>
    </xdr:from>
    <xdr:to>
      <xdr:col>2</xdr:col>
      <xdr:colOff>504825</xdr:colOff>
      <xdr:row>13</xdr:row>
      <xdr:rowOff>238125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05000" y="20859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strike="noStrike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註</a:t>
          </a:r>
          <a:r>
            <a:rPr lang="en-US" altLang="zh-TW" sz="1000" b="0" i="0" strike="noStrike">
              <a:solidFill>
                <a:srgbClr val="000000"/>
              </a:solidFill>
              <a:latin typeface="標楷體"/>
              <a:ea typeface="標楷體"/>
            </a:rPr>
            <a:t>6)</a:t>
          </a:r>
        </a:p>
      </xdr:txBody>
    </xdr:sp>
    <xdr:clientData/>
  </xdr:twoCellAnchor>
  <xdr:twoCellAnchor>
    <xdr:from>
      <xdr:col>2</xdr:col>
      <xdr:colOff>47625</xdr:colOff>
      <xdr:row>14</xdr:row>
      <xdr:rowOff>47625</xdr:rowOff>
    </xdr:from>
    <xdr:to>
      <xdr:col>2</xdr:col>
      <xdr:colOff>485775</xdr:colOff>
      <xdr:row>14</xdr:row>
      <xdr:rowOff>228600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895475" y="20859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strike="noStrike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註</a:t>
          </a:r>
          <a:r>
            <a:rPr lang="en-US" altLang="zh-TW" sz="1000" b="0" i="0" strike="noStrike">
              <a:solidFill>
                <a:srgbClr val="000000"/>
              </a:solidFill>
              <a:latin typeface="標楷體"/>
              <a:ea typeface="標楷體"/>
            </a:rPr>
            <a:t>4)</a:t>
          </a:r>
        </a:p>
      </xdr:txBody>
    </xdr:sp>
    <xdr:clientData/>
  </xdr:twoCellAnchor>
  <xdr:twoCellAnchor>
    <xdr:from>
      <xdr:col>5</xdr:col>
      <xdr:colOff>57150</xdr:colOff>
      <xdr:row>12</xdr:row>
      <xdr:rowOff>38100</xdr:rowOff>
    </xdr:from>
    <xdr:to>
      <xdr:col>5</xdr:col>
      <xdr:colOff>495300</xdr:colOff>
      <xdr:row>12</xdr:row>
      <xdr:rowOff>247650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76725" y="20859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strike="noStrike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註</a:t>
          </a:r>
          <a:r>
            <a:rPr lang="en-US" altLang="zh-TW" sz="1000" b="0" i="0" strike="noStrike">
              <a:solidFill>
                <a:srgbClr val="000000"/>
              </a:solidFill>
              <a:latin typeface="標楷體"/>
              <a:ea typeface="標楷體"/>
            </a:rPr>
            <a:t>5)</a:t>
          </a:r>
        </a:p>
      </xdr:txBody>
    </xdr:sp>
    <xdr:clientData/>
  </xdr:twoCellAnchor>
  <xdr:twoCellAnchor>
    <xdr:from>
      <xdr:col>4</xdr:col>
      <xdr:colOff>276225</xdr:colOff>
      <xdr:row>5</xdr:row>
      <xdr:rowOff>666750</xdr:rowOff>
    </xdr:from>
    <xdr:to>
      <xdr:col>4</xdr:col>
      <xdr:colOff>714375</xdr:colOff>
      <xdr:row>6</xdr:row>
      <xdr:rowOff>152400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590925" y="1447800"/>
          <a:ext cx="4381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strike="noStrike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註</a:t>
          </a:r>
          <a:r>
            <a:rPr lang="en-US" altLang="zh-TW" sz="1000" b="0" i="0" strike="noStrike">
              <a:solidFill>
                <a:srgbClr val="000000"/>
              </a:solidFill>
              <a:latin typeface="標楷體"/>
              <a:ea typeface="標楷體"/>
            </a:rPr>
            <a:t>1)</a:t>
          </a:r>
        </a:p>
      </xdr:txBody>
    </xdr:sp>
    <xdr:clientData/>
  </xdr:twoCellAnchor>
  <xdr:twoCellAnchor>
    <xdr:from>
      <xdr:col>4</xdr:col>
      <xdr:colOff>219075</xdr:colOff>
      <xdr:row>17</xdr:row>
      <xdr:rowOff>47625</xdr:rowOff>
    </xdr:from>
    <xdr:to>
      <xdr:col>4</xdr:col>
      <xdr:colOff>657225</xdr:colOff>
      <xdr:row>17</xdr:row>
      <xdr:rowOff>209550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3533775" y="2514600"/>
          <a:ext cx="4381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800" b="0" i="0" strike="noStrike">
              <a:solidFill>
                <a:srgbClr val="000000"/>
              </a:solidFill>
              <a:latin typeface="標楷體"/>
              <a:ea typeface="標楷體"/>
            </a:rPr>
            <a:t>註</a:t>
          </a: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3)</a:t>
          </a:r>
        </a:p>
      </xdr:txBody>
    </xdr:sp>
    <xdr:clientData/>
  </xdr:twoCellAnchor>
  <xdr:twoCellAnchor>
    <xdr:from>
      <xdr:col>6</xdr:col>
      <xdr:colOff>219075</xdr:colOff>
      <xdr:row>17</xdr:row>
      <xdr:rowOff>38100</xdr:rowOff>
    </xdr:from>
    <xdr:to>
      <xdr:col>6</xdr:col>
      <xdr:colOff>657225</xdr:colOff>
      <xdr:row>17</xdr:row>
      <xdr:rowOff>200025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5172075" y="2505075"/>
          <a:ext cx="4381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800" b="0" i="0" strike="noStrike">
              <a:solidFill>
                <a:srgbClr val="000000"/>
              </a:solidFill>
              <a:latin typeface="標楷體"/>
              <a:ea typeface="標楷體"/>
            </a:rPr>
            <a:t>註</a:t>
          </a: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4)</a:t>
          </a:r>
        </a:p>
      </xdr:txBody>
    </xdr:sp>
    <xdr:clientData/>
  </xdr:twoCellAnchor>
  <xdr:twoCellAnchor>
    <xdr:from>
      <xdr:col>6</xdr:col>
      <xdr:colOff>238125</xdr:colOff>
      <xdr:row>18</xdr:row>
      <xdr:rowOff>9525</xdr:rowOff>
    </xdr:from>
    <xdr:to>
      <xdr:col>6</xdr:col>
      <xdr:colOff>676275</xdr:colOff>
      <xdr:row>18</xdr:row>
      <xdr:rowOff>171450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5191125" y="2857500"/>
          <a:ext cx="4381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800" b="0" i="0" strike="noStrike">
              <a:solidFill>
                <a:srgbClr val="000000"/>
              </a:solidFill>
              <a:latin typeface="標楷體"/>
              <a:ea typeface="標楷體"/>
            </a:rPr>
            <a:t>註</a:t>
          </a: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5)</a:t>
          </a:r>
        </a:p>
      </xdr:txBody>
    </xdr:sp>
    <xdr:clientData/>
  </xdr:twoCellAnchor>
  <xdr:twoCellAnchor>
    <xdr:from>
      <xdr:col>6</xdr:col>
      <xdr:colOff>228600</xdr:colOff>
      <xdr:row>19</xdr:row>
      <xdr:rowOff>9526</xdr:rowOff>
    </xdr:from>
    <xdr:to>
      <xdr:col>6</xdr:col>
      <xdr:colOff>628650</xdr:colOff>
      <xdr:row>19</xdr:row>
      <xdr:rowOff>200026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5181600" y="3238501"/>
          <a:ext cx="40005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800" b="0" i="0" strike="noStrike">
              <a:solidFill>
                <a:srgbClr val="000000"/>
              </a:solidFill>
              <a:latin typeface="標楷體"/>
              <a:ea typeface="標楷體"/>
            </a:rPr>
            <a:t>註</a:t>
          </a: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5)</a:t>
          </a:r>
        </a:p>
      </xdr:txBody>
    </xdr:sp>
    <xdr:clientData/>
  </xdr:twoCellAnchor>
  <xdr:twoCellAnchor>
    <xdr:from>
      <xdr:col>4</xdr:col>
      <xdr:colOff>209550</xdr:colOff>
      <xdr:row>19</xdr:row>
      <xdr:rowOff>38100</xdr:rowOff>
    </xdr:from>
    <xdr:to>
      <xdr:col>4</xdr:col>
      <xdr:colOff>647700</xdr:colOff>
      <xdr:row>19</xdr:row>
      <xdr:rowOff>200025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3524250" y="3267075"/>
          <a:ext cx="4381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800" b="0" i="0" strike="noStrike">
              <a:solidFill>
                <a:srgbClr val="000000"/>
              </a:solidFill>
              <a:latin typeface="標楷體"/>
              <a:ea typeface="標楷體"/>
            </a:rPr>
            <a:t>註</a:t>
          </a: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6-1)</a:t>
          </a:r>
        </a:p>
      </xdr:txBody>
    </xdr:sp>
    <xdr:clientData/>
  </xdr:twoCellAnchor>
  <xdr:twoCellAnchor>
    <xdr:from>
      <xdr:col>4</xdr:col>
      <xdr:colOff>238125</xdr:colOff>
      <xdr:row>20</xdr:row>
      <xdr:rowOff>28575</xdr:rowOff>
    </xdr:from>
    <xdr:to>
      <xdr:col>4</xdr:col>
      <xdr:colOff>676275</xdr:colOff>
      <xdr:row>20</xdr:row>
      <xdr:rowOff>190500</xdr:rowOff>
    </xdr:to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3552825" y="3638550"/>
          <a:ext cx="4381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800" b="0" i="0" strike="noStrike">
              <a:solidFill>
                <a:srgbClr val="000000"/>
              </a:solidFill>
              <a:latin typeface="標楷體"/>
              <a:ea typeface="標楷體"/>
            </a:rPr>
            <a:t>註</a:t>
          </a: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6-2)</a:t>
          </a:r>
        </a:p>
      </xdr:txBody>
    </xdr:sp>
    <xdr:clientData/>
  </xdr:twoCellAnchor>
  <xdr:twoCellAnchor>
    <xdr:from>
      <xdr:col>1</xdr:col>
      <xdr:colOff>381000</xdr:colOff>
      <xdr:row>25</xdr:row>
      <xdr:rowOff>19050</xdr:rowOff>
    </xdr:from>
    <xdr:to>
      <xdr:col>1</xdr:col>
      <xdr:colOff>819150</xdr:colOff>
      <xdr:row>25</xdr:row>
      <xdr:rowOff>180975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1266825" y="5534025"/>
          <a:ext cx="4381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800" b="0" i="0" strike="noStrike">
              <a:solidFill>
                <a:srgbClr val="000000"/>
              </a:solidFill>
              <a:latin typeface="標楷體"/>
              <a:ea typeface="標楷體"/>
            </a:rPr>
            <a:t>註</a:t>
          </a: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7-1)</a:t>
          </a:r>
        </a:p>
      </xdr:txBody>
    </xdr:sp>
    <xdr:clientData/>
  </xdr:twoCellAnchor>
  <xdr:twoCellAnchor>
    <xdr:from>
      <xdr:col>2</xdr:col>
      <xdr:colOff>123825</xdr:colOff>
      <xdr:row>25</xdr:row>
      <xdr:rowOff>9525</xdr:rowOff>
    </xdr:from>
    <xdr:to>
      <xdr:col>2</xdr:col>
      <xdr:colOff>561975</xdr:colOff>
      <xdr:row>25</xdr:row>
      <xdr:rowOff>171450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1971675" y="5524500"/>
          <a:ext cx="4381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800" b="0" i="0" strike="noStrike">
              <a:solidFill>
                <a:srgbClr val="000000"/>
              </a:solidFill>
              <a:latin typeface="標楷體"/>
              <a:ea typeface="標楷體"/>
            </a:rPr>
            <a:t>註</a:t>
          </a: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7-2)</a:t>
          </a:r>
        </a:p>
      </xdr:txBody>
    </xdr:sp>
    <xdr:clientData/>
  </xdr:twoCellAnchor>
  <xdr:twoCellAnchor>
    <xdr:from>
      <xdr:col>4</xdr:col>
      <xdr:colOff>228600</xdr:colOff>
      <xdr:row>25</xdr:row>
      <xdr:rowOff>28575</xdr:rowOff>
    </xdr:from>
    <xdr:to>
      <xdr:col>4</xdr:col>
      <xdr:colOff>666750</xdr:colOff>
      <xdr:row>25</xdr:row>
      <xdr:rowOff>190500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3543300" y="5543550"/>
          <a:ext cx="4381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800" b="0" i="0" strike="noStrike">
              <a:solidFill>
                <a:srgbClr val="000000"/>
              </a:solidFill>
              <a:latin typeface="標楷體"/>
              <a:ea typeface="標楷體"/>
            </a:rPr>
            <a:t>註</a:t>
          </a: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6-3)</a:t>
          </a:r>
        </a:p>
      </xdr:txBody>
    </xdr:sp>
    <xdr:clientData/>
  </xdr:twoCellAnchor>
  <xdr:twoCellAnchor>
    <xdr:from>
      <xdr:col>6</xdr:col>
      <xdr:colOff>200025</xdr:colOff>
      <xdr:row>25</xdr:row>
      <xdr:rowOff>9525</xdr:rowOff>
    </xdr:from>
    <xdr:to>
      <xdr:col>6</xdr:col>
      <xdr:colOff>638175</xdr:colOff>
      <xdr:row>25</xdr:row>
      <xdr:rowOff>171450</xdr:rowOff>
    </xdr:to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5153025" y="5524500"/>
          <a:ext cx="4381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800" b="0" i="0" strike="noStrike">
              <a:solidFill>
                <a:srgbClr val="000000"/>
              </a:solidFill>
              <a:latin typeface="標楷體"/>
              <a:ea typeface="標楷體"/>
            </a:rPr>
            <a:t>註</a:t>
          </a: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8)</a:t>
          </a:r>
        </a:p>
      </xdr:txBody>
    </xdr:sp>
    <xdr:clientData/>
  </xdr:twoCellAnchor>
  <xdr:twoCellAnchor>
    <xdr:from>
      <xdr:col>9</xdr:col>
      <xdr:colOff>409575</xdr:colOff>
      <xdr:row>25</xdr:row>
      <xdr:rowOff>47625</xdr:rowOff>
    </xdr:from>
    <xdr:to>
      <xdr:col>9</xdr:col>
      <xdr:colOff>847725</xdr:colOff>
      <xdr:row>25</xdr:row>
      <xdr:rowOff>209550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7839075" y="5562600"/>
          <a:ext cx="4381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800" b="0" i="0" strike="noStrike">
              <a:solidFill>
                <a:srgbClr val="000000"/>
              </a:solidFill>
              <a:latin typeface="標楷體"/>
              <a:ea typeface="標楷體"/>
            </a:rPr>
            <a:t>註</a:t>
          </a: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9-1)</a:t>
          </a:r>
        </a:p>
      </xdr:txBody>
    </xdr:sp>
    <xdr:clientData/>
  </xdr:twoCellAnchor>
  <xdr:twoCellAnchor>
    <xdr:from>
      <xdr:col>10</xdr:col>
      <xdr:colOff>57150</xdr:colOff>
      <xdr:row>25</xdr:row>
      <xdr:rowOff>47625</xdr:rowOff>
    </xdr:from>
    <xdr:to>
      <xdr:col>10</xdr:col>
      <xdr:colOff>495300</xdr:colOff>
      <xdr:row>25</xdr:row>
      <xdr:rowOff>209550</xdr:rowOff>
    </xdr:to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8496300" y="5562600"/>
          <a:ext cx="4381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800" b="0" i="0" strike="noStrike">
              <a:solidFill>
                <a:srgbClr val="000000"/>
              </a:solidFill>
              <a:latin typeface="標楷體"/>
              <a:ea typeface="標楷體"/>
            </a:rPr>
            <a:t>註</a:t>
          </a: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9-2)</a:t>
          </a:r>
        </a:p>
      </xdr:txBody>
    </xdr:sp>
    <xdr:clientData/>
  </xdr:twoCellAnchor>
  <xdr:twoCellAnchor>
    <xdr:from>
      <xdr:col>11</xdr:col>
      <xdr:colOff>514350</xdr:colOff>
      <xdr:row>21</xdr:row>
      <xdr:rowOff>38100</xdr:rowOff>
    </xdr:from>
    <xdr:to>
      <xdr:col>11</xdr:col>
      <xdr:colOff>952500</xdr:colOff>
      <xdr:row>21</xdr:row>
      <xdr:rowOff>200025</xdr:rowOff>
    </xdr:to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9582150" y="4029075"/>
          <a:ext cx="4381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800" b="0" i="0" strike="noStrike">
              <a:solidFill>
                <a:srgbClr val="000000"/>
              </a:solidFill>
              <a:latin typeface="標楷體"/>
              <a:ea typeface="標楷體"/>
            </a:rPr>
            <a:t>註</a:t>
          </a: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10-1)</a:t>
          </a:r>
        </a:p>
      </xdr:txBody>
    </xdr:sp>
    <xdr:clientData/>
  </xdr:twoCellAnchor>
  <xdr:twoCellAnchor>
    <xdr:from>
      <xdr:col>11</xdr:col>
      <xdr:colOff>495300</xdr:colOff>
      <xdr:row>22</xdr:row>
      <xdr:rowOff>38100</xdr:rowOff>
    </xdr:from>
    <xdr:to>
      <xdr:col>11</xdr:col>
      <xdr:colOff>933450</xdr:colOff>
      <xdr:row>22</xdr:row>
      <xdr:rowOff>200025</xdr:rowOff>
    </xdr:to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9563100" y="4410075"/>
          <a:ext cx="4381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800" b="0" i="0" strike="noStrike">
              <a:solidFill>
                <a:srgbClr val="000000"/>
              </a:solidFill>
              <a:latin typeface="標楷體"/>
              <a:ea typeface="標楷體"/>
            </a:rPr>
            <a:t>註</a:t>
          </a: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10-2)</a:t>
          </a:r>
        </a:p>
      </xdr:txBody>
    </xdr:sp>
    <xdr:clientData/>
  </xdr:twoCellAnchor>
  <xdr:twoCellAnchor>
    <xdr:from>
      <xdr:col>11</xdr:col>
      <xdr:colOff>552450</xdr:colOff>
      <xdr:row>25</xdr:row>
      <xdr:rowOff>57150</xdr:rowOff>
    </xdr:from>
    <xdr:to>
      <xdr:col>11</xdr:col>
      <xdr:colOff>990600</xdr:colOff>
      <xdr:row>25</xdr:row>
      <xdr:rowOff>219075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9620250" y="5572125"/>
          <a:ext cx="4381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800" b="0" i="0" strike="noStrike">
              <a:solidFill>
                <a:srgbClr val="000000"/>
              </a:solidFill>
              <a:latin typeface="標楷體"/>
              <a:ea typeface="標楷體"/>
            </a:rPr>
            <a:t>註</a:t>
          </a: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10-3)</a:t>
          </a:r>
        </a:p>
      </xdr:txBody>
    </xdr:sp>
    <xdr:clientData/>
  </xdr:twoCellAnchor>
  <xdr:twoCellAnchor>
    <xdr:from>
      <xdr:col>11</xdr:col>
      <xdr:colOff>561975</xdr:colOff>
      <xdr:row>26</xdr:row>
      <xdr:rowOff>38100</xdr:rowOff>
    </xdr:from>
    <xdr:to>
      <xdr:col>11</xdr:col>
      <xdr:colOff>1000125</xdr:colOff>
      <xdr:row>26</xdr:row>
      <xdr:rowOff>200025</xdr:rowOff>
    </xdr:to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9629775" y="5934075"/>
          <a:ext cx="4381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800" b="0" i="0" strike="noStrike">
              <a:solidFill>
                <a:srgbClr val="000000"/>
              </a:solidFill>
              <a:latin typeface="標楷體"/>
              <a:ea typeface="標楷體"/>
            </a:rPr>
            <a:t>註</a:t>
          </a:r>
          <a:r>
            <a:rPr lang="en-US" altLang="zh-TW" sz="800" b="0" i="0" strike="noStrike">
              <a:solidFill>
                <a:srgbClr val="000000"/>
              </a:solidFill>
              <a:latin typeface="標楷體"/>
              <a:ea typeface="標楷體"/>
            </a:rPr>
            <a:t>10-3)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6</xdr:row>
      <xdr:rowOff>19050</xdr:rowOff>
    </xdr:from>
    <xdr:to>
      <xdr:col>3</xdr:col>
      <xdr:colOff>638175</xdr:colOff>
      <xdr:row>6</xdr:row>
      <xdr:rowOff>180975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971800" y="1219200"/>
          <a:ext cx="4381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strike="noStrike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註</a:t>
          </a:r>
          <a:r>
            <a:rPr lang="en-US" altLang="zh-TW" sz="1000" b="0" i="0" strike="noStrike">
              <a:solidFill>
                <a:srgbClr val="000000"/>
              </a:solidFill>
              <a:latin typeface="標楷體"/>
              <a:ea typeface="標楷體"/>
            </a:rPr>
            <a:t>1)</a:t>
          </a:r>
        </a:p>
      </xdr:txBody>
    </xdr:sp>
    <xdr:clientData/>
  </xdr:twoCellAnchor>
  <xdr:twoCellAnchor>
    <xdr:from>
      <xdr:col>4</xdr:col>
      <xdr:colOff>180975</xdr:colOff>
      <xdr:row>6</xdr:row>
      <xdr:rowOff>9525</xdr:rowOff>
    </xdr:from>
    <xdr:to>
      <xdr:col>4</xdr:col>
      <xdr:colOff>619125</xdr:colOff>
      <xdr:row>6</xdr:row>
      <xdr:rowOff>171450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762375" y="1209675"/>
          <a:ext cx="4381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strike="noStrike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註</a:t>
          </a:r>
          <a:r>
            <a:rPr lang="en-US" altLang="zh-TW" sz="1000" b="0" i="0" strike="noStrike">
              <a:solidFill>
                <a:srgbClr val="000000"/>
              </a:solidFill>
              <a:latin typeface="標楷體"/>
              <a:ea typeface="標楷體"/>
            </a:rPr>
            <a:t>2)</a:t>
          </a:r>
        </a:p>
      </xdr:txBody>
    </xdr:sp>
    <xdr:clientData/>
  </xdr:twoCellAnchor>
  <xdr:twoCellAnchor>
    <xdr:from>
      <xdr:col>5</xdr:col>
      <xdr:colOff>266700</xdr:colOff>
      <xdr:row>6</xdr:row>
      <xdr:rowOff>28575</xdr:rowOff>
    </xdr:from>
    <xdr:to>
      <xdr:col>5</xdr:col>
      <xdr:colOff>704850</xdr:colOff>
      <xdr:row>6</xdr:row>
      <xdr:rowOff>190500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4657725" y="1228725"/>
          <a:ext cx="4381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strike="noStrike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註</a:t>
          </a:r>
          <a:r>
            <a:rPr lang="en-US" altLang="zh-TW" sz="1000" b="0" i="0" strike="noStrike">
              <a:solidFill>
                <a:srgbClr val="000000"/>
              </a:solidFill>
              <a:latin typeface="標楷體"/>
              <a:ea typeface="標楷體"/>
            </a:rPr>
            <a:t>3)</a:t>
          </a:r>
        </a:p>
      </xdr:txBody>
    </xdr:sp>
    <xdr:clientData/>
  </xdr:twoCellAnchor>
  <xdr:twoCellAnchor>
    <xdr:from>
      <xdr:col>6</xdr:col>
      <xdr:colOff>190500</xdr:colOff>
      <xdr:row>6</xdr:row>
      <xdr:rowOff>38100</xdr:rowOff>
    </xdr:from>
    <xdr:to>
      <xdr:col>6</xdr:col>
      <xdr:colOff>628650</xdr:colOff>
      <xdr:row>6</xdr:row>
      <xdr:rowOff>200025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5524500" y="1238250"/>
          <a:ext cx="4381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strike="noStrike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註</a:t>
          </a:r>
          <a:r>
            <a:rPr lang="en-US" altLang="zh-TW" sz="1000" b="0" i="0" strike="noStrike">
              <a:solidFill>
                <a:srgbClr val="000000"/>
              </a:solidFill>
              <a:latin typeface="標楷體"/>
              <a:ea typeface="標楷體"/>
            </a:rPr>
            <a:t>4)</a:t>
          </a:r>
        </a:p>
      </xdr:txBody>
    </xdr:sp>
    <xdr:clientData/>
  </xdr:twoCellAnchor>
  <xdr:twoCellAnchor>
    <xdr:from>
      <xdr:col>7</xdr:col>
      <xdr:colOff>276225</xdr:colOff>
      <xdr:row>19</xdr:row>
      <xdr:rowOff>304800</xdr:rowOff>
    </xdr:from>
    <xdr:to>
      <xdr:col>7</xdr:col>
      <xdr:colOff>857250</xdr:colOff>
      <xdr:row>20</xdr:row>
      <xdr:rowOff>152401</xdr:rowOff>
    </xdr:to>
    <xdr:sp macro="" textlink="">
      <xdr:nvSpPr>
        <xdr:cNvPr id="6" name="文字方塊 5"/>
        <xdr:cNvSpPr txBox="1"/>
      </xdr:nvSpPr>
      <xdr:spPr>
        <a:xfrm>
          <a:off x="6638925" y="3657600"/>
          <a:ext cx="581025" cy="161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zh-TW" sz="800"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800">
              <a:latin typeface="標楷體" pitchFamily="65" charset="-120"/>
              <a:ea typeface="標楷體" pitchFamily="65" charset="-120"/>
            </a:rPr>
            <a:t>註</a:t>
          </a:r>
          <a:r>
            <a:rPr lang="en-US" altLang="zh-TW" sz="800">
              <a:latin typeface="標楷體" pitchFamily="65" charset="-120"/>
              <a:ea typeface="標楷體" pitchFamily="65" charset="-120"/>
            </a:rPr>
            <a:t>5-1)</a:t>
          </a:r>
          <a:endParaRPr lang="zh-TW" altLang="en-US" sz="8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7</xdr:col>
      <xdr:colOff>285750</xdr:colOff>
      <xdr:row>21</xdr:row>
      <xdr:rowOff>1</xdr:rowOff>
    </xdr:from>
    <xdr:to>
      <xdr:col>7</xdr:col>
      <xdr:colOff>847725</xdr:colOff>
      <xdr:row>21</xdr:row>
      <xdr:rowOff>152401</xdr:rowOff>
    </xdr:to>
    <xdr:sp macro="" textlink="">
      <xdr:nvSpPr>
        <xdr:cNvPr id="7" name="文字方塊 6"/>
        <xdr:cNvSpPr txBox="1"/>
      </xdr:nvSpPr>
      <xdr:spPr>
        <a:xfrm>
          <a:off x="6648450" y="3981451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zh-TW" sz="800"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800">
              <a:latin typeface="標楷體" pitchFamily="65" charset="-120"/>
              <a:ea typeface="標楷體" pitchFamily="65" charset="-120"/>
            </a:rPr>
            <a:t>註</a:t>
          </a:r>
          <a:r>
            <a:rPr lang="en-US" altLang="zh-TW" sz="800">
              <a:latin typeface="標楷體" pitchFamily="65" charset="-120"/>
              <a:ea typeface="標楷體" pitchFamily="65" charset="-120"/>
            </a:rPr>
            <a:t>5-2)</a:t>
          </a:r>
          <a:endParaRPr lang="zh-TW" altLang="en-US" sz="8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7</xdr:col>
      <xdr:colOff>266700</xdr:colOff>
      <xdr:row>24</xdr:row>
      <xdr:rowOff>0</xdr:rowOff>
    </xdr:from>
    <xdr:to>
      <xdr:col>7</xdr:col>
      <xdr:colOff>866775</xdr:colOff>
      <xdr:row>24</xdr:row>
      <xdr:rowOff>209549</xdr:rowOff>
    </xdr:to>
    <xdr:sp macro="" textlink="">
      <xdr:nvSpPr>
        <xdr:cNvPr id="8" name="文字方塊 7"/>
        <xdr:cNvSpPr txBox="1"/>
      </xdr:nvSpPr>
      <xdr:spPr>
        <a:xfrm>
          <a:off x="6629400" y="5000625"/>
          <a:ext cx="600075" cy="209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zh-TW" sz="800"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800">
              <a:latin typeface="標楷體" pitchFamily="65" charset="-120"/>
              <a:ea typeface="標楷體" pitchFamily="65" charset="-120"/>
            </a:rPr>
            <a:t>註</a:t>
          </a:r>
          <a:r>
            <a:rPr lang="en-US" altLang="zh-TW" sz="800">
              <a:latin typeface="標楷體" pitchFamily="65" charset="-120"/>
              <a:ea typeface="標楷體" pitchFamily="65" charset="-120"/>
            </a:rPr>
            <a:t>5-3)</a:t>
          </a:r>
          <a:endParaRPr lang="zh-TW" altLang="en-US" sz="8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2"/>
  <sheetViews>
    <sheetView topLeftCell="C1" workbookViewId="0">
      <selection activeCell="G18" sqref="G18"/>
    </sheetView>
  </sheetViews>
  <sheetFormatPr defaultRowHeight="10.5"/>
  <cols>
    <col min="1" max="1" width="11.625" style="1" customWidth="1"/>
    <col min="2" max="2" width="12.625" style="2" customWidth="1"/>
    <col min="3" max="4" width="9.625" style="2" customWidth="1"/>
    <col min="5" max="5" width="11.875" style="2" customWidth="1"/>
    <col min="6" max="6" width="9.625" style="2" customWidth="1"/>
    <col min="7" max="7" width="11.625" style="3" customWidth="1"/>
    <col min="8" max="8" width="12.625" style="3" customWidth="1"/>
    <col min="9" max="9" width="8.25" style="3" customWidth="1"/>
    <col min="10" max="10" width="13.25" style="3" customWidth="1"/>
    <col min="11" max="11" width="9.25" style="3" customWidth="1"/>
    <col min="12" max="12" width="14" style="3" customWidth="1"/>
    <col min="13" max="13" width="0" style="3" hidden="1" customWidth="1"/>
    <col min="14" max="14" width="17.875" style="3" hidden="1" customWidth="1"/>
    <col min="15" max="15" width="3" style="3" hidden="1" customWidth="1"/>
    <col min="16" max="16" width="16" style="3" hidden="1" customWidth="1"/>
    <col min="17" max="17" width="2" style="3" hidden="1" customWidth="1"/>
    <col min="18" max="18" width="17" style="3" hidden="1" customWidth="1"/>
    <col min="19" max="19" width="3.125" style="3" hidden="1" customWidth="1"/>
    <col min="20" max="20" width="18.75" style="3" hidden="1" customWidth="1"/>
    <col min="21" max="21" width="2" style="3" hidden="1" customWidth="1"/>
    <col min="22" max="22" width="19.75" style="3" hidden="1" customWidth="1"/>
    <col min="23" max="23" width="2.75" style="3" hidden="1" customWidth="1"/>
    <col min="24" max="24" width="19.75" style="3" hidden="1" customWidth="1"/>
    <col min="25" max="16384" width="9" style="3"/>
  </cols>
  <sheetData>
    <row r="1" spans="1:24">
      <c r="K1" s="4"/>
    </row>
    <row r="2" spans="1:24">
      <c r="K2" s="5" t="s">
        <v>0</v>
      </c>
      <c r="L2" s="6"/>
    </row>
    <row r="3" spans="1:24">
      <c r="K3" s="5" t="s">
        <v>1</v>
      </c>
      <c r="L3" s="6"/>
    </row>
    <row r="5" spans="1:24" s="8" customFormat="1" ht="19.5" customHeight="1">
      <c r="A5" s="54" t="s">
        <v>2</v>
      </c>
      <c r="B5" s="57" t="s">
        <v>3</v>
      </c>
      <c r="C5" s="58"/>
      <c r="D5" s="58"/>
      <c r="E5" s="58"/>
      <c r="F5" s="58"/>
      <c r="G5" s="58"/>
      <c r="H5" s="58"/>
      <c r="I5" s="59"/>
      <c r="J5" s="57" t="s">
        <v>4</v>
      </c>
      <c r="K5" s="59"/>
      <c r="L5" s="7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s="8" customFormat="1" ht="53.25" customHeight="1">
      <c r="A6" s="55"/>
      <c r="B6" s="60" t="s">
        <v>5</v>
      </c>
      <c r="C6" s="61"/>
      <c r="D6" s="60" t="s">
        <v>6</v>
      </c>
      <c r="E6" s="61"/>
      <c r="F6" s="60" t="s">
        <v>7</v>
      </c>
      <c r="G6" s="61"/>
      <c r="H6" s="60" t="s">
        <v>8</v>
      </c>
      <c r="I6" s="61"/>
      <c r="J6" s="60" t="s">
        <v>9</v>
      </c>
      <c r="K6" s="61"/>
      <c r="L6" s="10" t="s">
        <v>10</v>
      </c>
      <c r="N6" s="66" t="s">
        <v>11</v>
      </c>
      <c r="O6" s="66"/>
      <c r="P6" s="66" t="s">
        <v>6</v>
      </c>
      <c r="Q6" s="66"/>
      <c r="R6" s="66" t="s">
        <v>7</v>
      </c>
      <c r="S6" s="66"/>
      <c r="T6" s="66" t="s">
        <v>8</v>
      </c>
      <c r="U6" s="66"/>
      <c r="V6" s="66" t="s">
        <v>12</v>
      </c>
      <c r="W6" s="66"/>
      <c r="X6" s="11" t="s">
        <v>13</v>
      </c>
    </row>
    <row r="7" spans="1:24" s="8" customFormat="1" ht="16.5" customHeight="1">
      <c r="A7" s="55"/>
      <c r="B7" s="62" t="s">
        <v>14</v>
      </c>
      <c r="C7" s="63"/>
      <c r="D7" s="62" t="s">
        <v>15</v>
      </c>
      <c r="E7" s="63"/>
      <c r="F7" s="62" t="s">
        <v>16</v>
      </c>
      <c r="G7" s="63"/>
      <c r="H7" s="64" t="s">
        <v>17</v>
      </c>
      <c r="I7" s="65"/>
      <c r="J7" s="62" t="s">
        <v>18</v>
      </c>
      <c r="K7" s="63"/>
      <c r="L7" s="12" t="s">
        <v>19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s="8" customFormat="1" ht="33">
      <c r="A8" s="56"/>
      <c r="B8" s="13" t="s">
        <v>20</v>
      </c>
      <c r="C8" s="13" t="s">
        <v>21</v>
      </c>
      <c r="D8" s="13" t="s">
        <v>20</v>
      </c>
      <c r="E8" s="13" t="s">
        <v>21</v>
      </c>
      <c r="F8" s="13" t="s">
        <v>20</v>
      </c>
      <c r="G8" s="13" t="s">
        <v>21</v>
      </c>
      <c r="H8" s="13" t="s">
        <v>20</v>
      </c>
      <c r="I8" s="13" t="s">
        <v>21</v>
      </c>
      <c r="J8" s="13" t="s">
        <v>20</v>
      </c>
      <c r="K8" s="13" t="s">
        <v>21</v>
      </c>
      <c r="L8" s="13"/>
      <c r="N8" s="14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19" customFormat="1" ht="30" hidden="1" customHeight="1">
      <c r="A9" s="15" t="s">
        <v>22</v>
      </c>
      <c r="B9" s="16">
        <v>758.72</v>
      </c>
      <c r="C9" s="17"/>
      <c r="D9" s="16">
        <v>1.32</v>
      </c>
      <c r="E9" s="17"/>
      <c r="F9" s="16"/>
      <c r="G9" s="17"/>
      <c r="H9" s="16">
        <f>IF(B9+D9-F9=0," ",B9+D9-F9)</f>
        <v>760.04000000000008</v>
      </c>
      <c r="I9" s="17"/>
      <c r="J9" s="16">
        <v>586.97</v>
      </c>
      <c r="K9" s="17"/>
      <c r="L9" s="16">
        <f t="shared" ref="L9:L16" si="0">SUM((X9)/100000000)</f>
        <v>173.07</v>
      </c>
      <c r="M9" s="2">
        <v>29.94</v>
      </c>
      <c r="N9" s="18">
        <f t="shared" ref="N9:N14" si="1">SUM(B9*100000000)</f>
        <v>75872000000</v>
      </c>
      <c r="P9" s="18">
        <f t="shared" ref="P9:P14" si="2">SUM(D9*100000000)</f>
        <v>132000000</v>
      </c>
      <c r="R9" s="18">
        <f t="shared" ref="R9:R14" si="3">SUM(F9*100000000)</f>
        <v>0</v>
      </c>
      <c r="T9" s="18">
        <f t="shared" ref="T9:T26" si="4">IF(N9+P9-R9=0," ",N9+P9-R9)</f>
        <v>76004000000</v>
      </c>
      <c r="V9" s="18">
        <f t="shared" ref="V9:V15" si="5">SUM(J9*100000000)</f>
        <v>58697000000</v>
      </c>
      <c r="X9" s="18">
        <f>SUM(T9-V9)</f>
        <v>17307000000</v>
      </c>
    </row>
    <row r="10" spans="1:24" s="19" customFormat="1" ht="30" hidden="1" customHeight="1">
      <c r="A10" s="15" t="s">
        <v>23</v>
      </c>
      <c r="B10" s="16">
        <v>2415.7800000000002</v>
      </c>
      <c r="C10" s="17"/>
      <c r="D10" s="16">
        <v>5.66</v>
      </c>
      <c r="E10" s="17"/>
      <c r="F10" s="16">
        <v>9.73</v>
      </c>
      <c r="G10" s="17"/>
      <c r="H10" s="16">
        <f>IF(B10+D10-F10=0," ",B10+D10-F10)</f>
        <v>2411.71</v>
      </c>
      <c r="I10" s="17"/>
      <c r="J10" s="16">
        <v>2062.5500000000002</v>
      </c>
      <c r="K10" s="17"/>
      <c r="L10" s="16">
        <f t="shared" si="0"/>
        <v>349.16</v>
      </c>
      <c r="M10" s="2">
        <v>299.89</v>
      </c>
      <c r="N10" s="18">
        <f t="shared" si="1"/>
        <v>241578000000.00003</v>
      </c>
      <c r="P10" s="18">
        <f t="shared" si="2"/>
        <v>566000000</v>
      </c>
      <c r="R10" s="18">
        <f t="shared" si="3"/>
        <v>973000000</v>
      </c>
      <c r="T10" s="18">
        <f t="shared" si="4"/>
        <v>241171000000.00003</v>
      </c>
      <c r="V10" s="18">
        <f t="shared" si="5"/>
        <v>206255000000.00003</v>
      </c>
      <c r="X10" s="18">
        <f t="shared" ref="X10:X16" si="6">SUM(T10-V10)</f>
        <v>34916000000</v>
      </c>
    </row>
    <row r="11" spans="1:24" s="19" customFormat="1" ht="37.5" hidden="1" customHeight="1">
      <c r="A11" s="15" t="s">
        <v>24</v>
      </c>
      <c r="B11" s="16">
        <v>2411.41</v>
      </c>
      <c r="C11" s="20">
        <v>-0.18</v>
      </c>
      <c r="D11" s="16">
        <v>20.02</v>
      </c>
      <c r="E11" s="17">
        <v>253.71</v>
      </c>
      <c r="F11" s="16">
        <v>7.92</v>
      </c>
      <c r="G11" s="17">
        <v>-18.600000000000001</v>
      </c>
      <c r="H11" s="16">
        <f>IF(B11+D11-F11=0," ",B11+D11-F11)</f>
        <v>2423.5099999999998</v>
      </c>
      <c r="I11" s="17">
        <v>0.49</v>
      </c>
      <c r="J11" s="16">
        <v>2298.3200000000002</v>
      </c>
      <c r="K11" s="17">
        <v>11.43</v>
      </c>
      <c r="L11" s="16">
        <f t="shared" si="0"/>
        <v>125.1899999999997</v>
      </c>
      <c r="M11" s="21">
        <v>97178</v>
      </c>
      <c r="N11" s="18">
        <f t="shared" si="1"/>
        <v>241141000000</v>
      </c>
      <c r="P11" s="18">
        <f t="shared" si="2"/>
        <v>2002000000</v>
      </c>
      <c r="R11" s="18">
        <f t="shared" si="3"/>
        <v>792000000</v>
      </c>
      <c r="T11" s="18">
        <f t="shared" si="4"/>
        <v>242351000000</v>
      </c>
      <c r="V11" s="18">
        <f t="shared" si="5"/>
        <v>229832000000.00003</v>
      </c>
      <c r="X11" s="18">
        <f t="shared" si="6"/>
        <v>12518999999.999969</v>
      </c>
    </row>
    <row r="12" spans="1:24" s="19" customFormat="1" ht="30" hidden="1" customHeight="1">
      <c r="A12" s="15" t="s">
        <v>25</v>
      </c>
      <c r="B12" s="16">
        <v>2536.13</v>
      </c>
      <c r="C12" s="17">
        <v>5.17</v>
      </c>
      <c r="D12" s="16">
        <v>32.29</v>
      </c>
      <c r="E12" s="17">
        <v>61.29</v>
      </c>
      <c r="F12" s="16">
        <v>40.270000000000003</v>
      </c>
      <c r="G12" s="17">
        <v>408.46</v>
      </c>
      <c r="H12" s="16">
        <f>IF(B12+D12-F12=0," ",B12+D12-F12)</f>
        <v>2528.15</v>
      </c>
      <c r="I12" s="17">
        <v>4.32</v>
      </c>
      <c r="J12" s="16">
        <v>2489.6999999999998</v>
      </c>
      <c r="K12" s="17">
        <v>8.33</v>
      </c>
      <c r="L12" s="16">
        <f t="shared" si="0"/>
        <v>38.450000000000308</v>
      </c>
      <c r="M12" s="19">
        <v>17.28</v>
      </c>
      <c r="N12" s="18">
        <f t="shared" si="1"/>
        <v>253613000000</v>
      </c>
      <c r="P12" s="18">
        <f t="shared" si="2"/>
        <v>3229000000</v>
      </c>
      <c r="R12" s="18">
        <f t="shared" si="3"/>
        <v>4027000000.0000005</v>
      </c>
      <c r="T12" s="18">
        <f t="shared" si="4"/>
        <v>252815000000</v>
      </c>
      <c r="V12" s="18">
        <f t="shared" si="5"/>
        <v>248969999999.99997</v>
      </c>
      <c r="X12" s="18">
        <f t="shared" si="6"/>
        <v>3845000000.0000305</v>
      </c>
    </row>
    <row r="13" spans="1:24" s="19" customFormat="1" ht="34.5" hidden="1" customHeight="1">
      <c r="A13" s="15" t="s">
        <v>26</v>
      </c>
      <c r="B13" s="16">
        <v>2669.24</v>
      </c>
      <c r="C13" s="17">
        <v>5.25</v>
      </c>
      <c r="D13" s="16">
        <v>25.21</v>
      </c>
      <c r="E13" s="17">
        <v>-21.93</v>
      </c>
      <c r="F13" s="16">
        <v>99.2</v>
      </c>
      <c r="G13" s="17">
        <v>146.34</v>
      </c>
      <c r="H13" s="16">
        <v>2595.25</v>
      </c>
      <c r="I13" s="17">
        <v>2.65</v>
      </c>
      <c r="J13" s="16">
        <v>2782.8</v>
      </c>
      <c r="K13" s="17">
        <v>11.77</v>
      </c>
      <c r="L13" s="16">
        <f t="shared" si="0"/>
        <v>-187.5500000000003</v>
      </c>
      <c r="N13" s="18">
        <f t="shared" si="1"/>
        <v>266923999999.99997</v>
      </c>
      <c r="P13" s="18">
        <f t="shared" si="2"/>
        <v>2521000000</v>
      </c>
      <c r="R13" s="18">
        <f t="shared" si="3"/>
        <v>9920000000</v>
      </c>
      <c r="T13" s="18">
        <f t="shared" si="4"/>
        <v>259524999999.99997</v>
      </c>
      <c r="V13" s="18">
        <f t="shared" si="5"/>
        <v>278280000000</v>
      </c>
      <c r="X13" s="18">
        <f t="shared" si="6"/>
        <v>-18755000000.000031</v>
      </c>
    </row>
    <row r="14" spans="1:24" s="19" customFormat="1" ht="40.5" hidden="1" customHeight="1">
      <c r="A14" s="15" t="s">
        <v>27</v>
      </c>
      <c r="B14" s="16">
        <v>4235.0200000000004</v>
      </c>
      <c r="C14" s="20">
        <v>5.77</v>
      </c>
      <c r="D14" s="16">
        <v>13.75</v>
      </c>
      <c r="E14" s="17">
        <v>-63.64</v>
      </c>
      <c r="F14" s="16">
        <v>72.400000000000006</v>
      </c>
      <c r="G14" s="17">
        <v>-51.34</v>
      </c>
      <c r="H14" s="16">
        <f>IF(B14+D14-F14=0," ",B14+D14-F14)</f>
        <v>4176.3700000000008</v>
      </c>
      <c r="I14" s="17">
        <v>7.28</v>
      </c>
      <c r="J14" s="16">
        <v>4275.09</v>
      </c>
      <c r="K14" s="17">
        <v>2.42</v>
      </c>
      <c r="L14" s="16">
        <f t="shared" si="0"/>
        <v>-98.719999999999388</v>
      </c>
      <c r="N14" s="18">
        <f t="shared" si="1"/>
        <v>423502000000.00006</v>
      </c>
      <c r="P14" s="18">
        <f t="shared" si="2"/>
        <v>1375000000</v>
      </c>
      <c r="R14" s="18">
        <f t="shared" si="3"/>
        <v>7240000000.000001</v>
      </c>
      <c r="T14" s="18">
        <f t="shared" si="4"/>
        <v>417637000000.00006</v>
      </c>
      <c r="V14" s="18">
        <f t="shared" si="5"/>
        <v>427509000000</v>
      </c>
      <c r="X14" s="18">
        <f t="shared" si="6"/>
        <v>-9871999999.999939</v>
      </c>
    </row>
    <row r="15" spans="1:24" s="19" customFormat="1" ht="39.75" hidden="1" customHeight="1">
      <c r="A15" s="15" t="s">
        <v>28</v>
      </c>
      <c r="B15" s="16">
        <v>2909.92</v>
      </c>
      <c r="C15" s="17">
        <v>-7.0000000000000007E-2</v>
      </c>
      <c r="D15" s="16">
        <v>5.18</v>
      </c>
      <c r="E15" s="17">
        <v>53.85</v>
      </c>
      <c r="F15" s="16">
        <v>53.64</v>
      </c>
      <c r="G15" s="17">
        <v>-12.95</v>
      </c>
      <c r="H15" s="16">
        <f>IF(B15+D15-F15=0," ",B15+D15-F15)</f>
        <v>2861.46</v>
      </c>
      <c r="I15" s="17">
        <v>0.28000000000000003</v>
      </c>
      <c r="J15" s="16">
        <v>3017.88</v>
      </c>
      <c r="K15" s="17">
        <v>5.91</v>
      </c>
      <c r="L15" s="16">
        <f t="shared" si="0"/>
        <v>-156.41999999999999</v>
      </c>
      <c r="M15" s="18"/>
      <c r="N15" s="18">
        <f>SUM(B15*100000000)</f>
        <v>290992000000</v>
      </c>
      <c r="O15" s="18"/>
      <c r="P15" s="18">
        <f>SUM(D15*100000000)</f>
        <v>518000000</v>
      </c>
      <c r="Q15" s="18"/>
      <c r="R15" s="18">
        <f>SUM(F15*100000000)</f>
        <v>5364000000</v>
      </c>
      <c r="S15" s="18"/>
      <c r="T15" s="18">
        <f t="shared" si="4"/>
        <v>286146000000</v>
      </c>
      <c r="U15" s="18"/>
      <c r="V15" s="18">
        <f t="shared" si="5"/>
        <v>301788000000</v>
      </c>
      <c r="W15" s="18"/>
      <c r="X15" s="18">
        <f t="shared" si="6"/>
        <v>-15642000000</v>
      </c>
    </row>
    <row r="16" spans="1:24" s="19" customFormat="1" ht="30" hidden="1" customHeight="1">
      <c r="A16" s="15" t="s">
        <v>29</v>
      </c>
      <c r="B16" s="16">
        <v>3109.21</v>
      </c>
      <c r="C16" s="17">
        <v>6.85</v>
      </c>
      <c r="D16" s="16">
        <v>2.79</v>
      </c>
      <c r="E16" s="17">
        <v>-51.94</v>
      </c>
      <c r="F16" s="16">
        <v>35.93</v>
      </c>
      <c r="G16" s="17">
        <v>-33.78</v>
      </c>
      <c r="H16" s="16">
        <f>IF(B16+D16-F16=0," ",B16+D16-F16)</f>
        <v>3076.07</v>
      </c>
      <c r="I16" s="17">
        <v>7.5</v>
      </c>
      <c r="J16" s="16">
        <v>3232.62</v>
      </c>
      <c r="K16" s="17">
        <v>7.12</v>
      </c>
      <c r="L16" s="16">
        <f t="shared" si="0"/>
        <v>-156.54824031010008</v>
      </c>
      <c r="N16" s="18">
        <v>310920823724</v>
      </c>
      <c r="O16" s="18"/>
      <c r="P16" s="18">
        <v>278726526</v>
      </c>
      <c r="Q16" s="18"/>
      <c r="R16" s="18">
        <v>3592765020</v>
      </c>
      <c r="S16" s="18"/>
      <c r="T16" s="18">
        <f t="shared" si="4"/>
        <v>307606785230</v>
      </c>
      <c r="U16" s="18"/>
      <c r="V16" s="22">
        <v>323261609261.01001</v>
      </c>
      <c r="W16" s="18"/>
      <c r="X16" s="18">
        <f t="shared" si="6"/>
        <v>-15654824031.01001</v>
      </c>
    </row>
    <row r="17" spans="1:24" s="19" customFormat="1" ht="30" customHeight="1">
      <c r="A17" s="15" t="s">
        <v>30</v>
      </c>
      <c r="B17" s="16">
        <f>SUM(B8:B16)</f>
        <v>21045.43</v>
      </c>
      <c r="C17" s="17"/>
      <c r="D17" s="16">
        <f>SUM(D8:D16)</f>
        <v>106.22000000000001</v>
      </c>
      <c r="E17" s="17"/>
      <c r="F17" s="16">
        <f>SUM(F8:F16)</f>
        <v>319.09000000000003</v>
      </c>
      <c r="G17" s="17"/>
      <c r="H17" s="16">
        <f>SUM(H8:H16)</f>
        <v>20832.560000000001</v>
      </c>
      <c r="I17" s="17"/>
      <c r="J17" s="16">
        <f>SUM(J8:J16)</f>
        <v>20745.93</v>
      </c>
      <c r="K17" s="17"/>
      <c r="L17" s="16">
        <f>SUM(L8:L16)</f>
        <v>86.631759689900235</v>
      </c>
      <c r="N17" s="18">
        <f>SUM(B17*100000000)</f>
        <v>2104543000000</v>
      </c>
      <c r="P17" s="18">
        <f>SUM(D17*100000000)</f>
        <v>10622000000.000002</v>
      </c>
      <c r="R17" s="18">
        <f>SUM(F17*100000000)</f>
        <v>31909000000.000004</v>
      </c>
      <c r="T17" s="18">
        <f t="shared" si="4"/>
        <v>2083256000000</v>
      </c>
      <c r="V17" s="18">
        <f>SUM(J17*100000000)</f>
        <v>2074593000000</v>
      </c>
      <c r="X17" s="18">
        <f>SUM(T17-V17)</f>
        <v>8663000000</v>
      </c>
    </row>
    <row r="18" spans="1:24" s="19" customFormat="1" ht="30" customHeight="1">
      <c r="A18" s="15" t="s">
        <v>31</v>
      </c>
      <c r="B18" s="16">
        <v>3384.2</v>
      </c>
      <c r="C18" s="17">
        <v>8.84</v>
      </c>
      <c r="D18" s="16">
        <v>1.8</v>
      </c>
      <c r="E18" s="17">
        <v>-35.58</v>
      </c>
      <c r="F18" s="16">
        <v>18.38</v>
      </c>
      <c r="G18" s="17">
        <v>-48.83</v>
      </c>
      <c r="H18" s="16">
        <f t="shared" ref="H18:H26" si="7">IF(B18+D18-F18=0," ",B18+D18-F18)</f>
        <v>3367.62</v>
      </c>
      <c r="I18" s="17">
        <v>9.48</v>
      </c>
      <c r="J18" s="16">
        <v>3371.44</v>
      </c>
      <c r="K18" s="17">
        <v>4.29</v>
      </c>
      <c r="L18" s="16">
        <f t="shared" ref="L18:L26" si="8">SUM((X18)/100000000)</f>
        <v>-3.8287234799999998</v>
      </c>
      <c r="N18" s="18">
        <v>338419701755</v>
      </c>
      <c r="O18" s="18"/>
      <c r="P18" s="18">
        <v>179545346</v>
      </c>
      <c r="Q18" s="18"/>
      <c r="R18" s="18">
        <v>1838431145</v>
      </c>
      <c r="S18" s="18"/>
      <c r="T18" s="18">
        <f t="shared" si="4"/>
        <v>336760815956</v>
      </c>
      <c r="U18" s="18"/>
      <c r="V18" s="22">
        <v>337143688304</v>
      </c>
      <c r="W18" s="18"/>
      <c r="X18" s="18">
        <f t="shared" ref="X18:X26" si="9">SUM(T18-V18)</f>
        <v>-382872348</v>
      </c>
    </row>
    <row r="19" spans="1:24" s="19" customFormat="1" ht="30" customHeight="1">
      <c r="A19" s="15" t="s">
        <v>32</v>
      </c>
      <c r="B19" s="16">
        <v>3527.71</v>
      </c>
      <c r="C19" s="17">
        <v>4.24</v>
      </c>
      <c r="D19" s="16">
        <v>-1.5</v>
      </c>
      <c r="E19" s="17">
        <v>-183.57</v>
      </c>
      <c r="F19" s="16">
        <v>3.77</v>
      </c>
      <c r="G19" s="17">
        <v>-79.510000000000005</v>
      </c>
      <c r="H19" s="16">
        <f t="shared" si="7"/>
        <v>3522.44</v>
      </c>
      <c r="I19" s="17">
        <v>4.5999999999999996</v>
      </c>
      <c r="J19" s="16">
        <v>3526.74</v>
      </c>
      <c r="K19" s="17">
        <v>4.6100000000000003</v>
      </c>
      <c r="L19" s="16">
        <f t="shared" si="8"/>
        <v>-4.2990227299999999</v>
      </c>
      <c r="N19" s="18">
        <v>352770942385</v>
      </c>
      <c r="O19" s="18"/>
      <c r="P19" s="18">
        <v>-150049629</v>
      </c>
      <c r="Q19" s="18"/>
      <c r="R19" s="18">
        <v>376654102</v>
      </c>
      <c r="S19" s="18"/>
      <c r="T19" s="18">
        <f t="shared" si="4"/>
        <v>352244238654</v>
      </c>
      <c r="U19" s="18"/>
      <c r="V19" s="22">
        <v>352674140927</v>
      </c>
      <c r="W19" s="18"/>
      <c r="X19" s="18">
        <f t="shared" si="9"/>
        <v>-429902273</v>
      </c>
    </row>
    <row r="20" spans="1:24" s="19" customFormat="1" ht="30" customHeight="1">
      <c r="A20" s="15" t="s">
        <v>33</v>
      </c>
      <c r="B20" s="16">
        <v>3654.05</v>
      </c>
      <c r="C20" s="17">
        <v>3.58</v>
      </c>
      <c r="D20" s="16">
        <v>-2.4900000000000002</v>
      </c>
      <c r="E20" s="17">
        <v>-65.989999999999995</v>
      </c>
      <c r="F20" s="16">
        <v>40.64</v>
      </c>
      <c r="G20" s="17">
        <v>978.86</v>
      </c>
      <c r="H20" s="16">
        <f t="shared" si="7"/>
        <v>3610.9200000000005</v>
      </c>
      <c r="I20" s="17">
        <v>2.5099999999999998</v>
      </c>
      <c r="J20" s="16">
        <v>3674.27</v>
      </c>
      <c r="K20" s="17">
        <v>4.18</v>
      </c>
      <c r="L20" s="16">
        <f t="shared" si="8"/>
        <v>-63.34510392</v>
      </c>
      <c r="N20" s="18">
        <v>365404980694</v>
      </c>
      <c r="O20" s="18"/>
      <c r="P20" s="18">
        <v>-249068946</v>
      </c>
      <c r="Q20" s="18"/>
      <c r="R20" s="18">
        <v>4063589035</v>
      </c>
      <c r="S20" s="18"/>
      <c r="T20" s="18">
        <f t="shared" si="4"/>
        <v>361092322713</v>
      </c>
      <c r="U20" s="18"/>
      <c r="V20" s="22">
        <v>367426833105</v>
      </c>
      <c r="W20" s="18"/>
      <c r="X20" s="18">
        <f t="shared" si="9"/>
        <v>-6334510392</v>
      </c>
    </row>
    <row r="21" spans="1:24" s="19" customFormat="1" ht="30" customHeight="1">
      <c r="A21" s="15" t="s">
        <v>34</v>
      </c>
      <c r="B21" s="16">
        <v>3849.22</v>
      </c>
      <c r="C21" s="17">
        <v>5.34</v>
      </c>
      <c r="D21" s="16">
        <v>2.06</v>
      </c>
      <c r="E21" s="17">
        <v>182.8</v>
      </c>
      <c r="F21" s="16">
        <v>32.380000000000003</v>
      </c>
      <c r="G21" s="17">
        <v>-20.309999999999999</v>
      </c>
      <c r="H21" s="16">
        <f t="shared" si="7"/>
        <v>3818.8999999999996</v>
      </c>
      <c r="I21" s="17">
        <v>5.76</v>
      </c>
      <c r="J21" s="16">
        <v>3822.1</v>
      </c>
      <c r="K21" s="17">
        <v>4.0199999999999996</v>
      </c>
      <c r="L21" s="16">
        <f t="shared" si="8"/>
        <v>-3.1922291899999999</v>
      </c>
      <c r="N21" s="18">
        <v>384922375955</v>
      </c>
      <c r="O21" s="18"/>
      <c r="P21" s="18">
        <v>206235820</v>
      </c>
      <c r="Q21" s="18"/>
      <c r="R21" s="18">
        <v>3238218927</v>
      </c>
      <c r="S21" s="18"/>
      <c r="T21" s="18">
        <f t="shared" si="4"/>
        <v>381890392848</v>
      </c>
      <c r="U21" s="18"/>
      <c r="V21" s="22">
        <v>382209615767</v>
      </c>
      <c r="W21" s="18"/>
      <c r="X21" s="18">
        <f t="shared" si="9"/>
        <v>-319222919</v>
      </c>
    </row>
    <row r="22" spans="1:24" s="19" customFormat="1" ht="30" customHeight="1">
      <c r="A22" s="15" t="s">
        <v>35</v>
      </c>
      <c r="B22" s="16">
        <v>3905.29</v>
      </c>
      <c r="C22" s="17">
        <v>1.46</v>
      </c>
      <c r="D22" s="16">
        <v>0.86</v>
      </c>
      <c r="E22" s="17">
        <v>-58.47</v>
      </c>
      <c r="F22" s="16">
        <v>32.33</v>
      </c>
      <c r="G22" s="17">
        <v>-0.17</v>
      </c>
      <c r="H22" s="16">
        <f t="shared" si="7"/>
        <v>3873.82</v>
      </c>
      <c r="I22" s="17">
        <v>1.44</v>
      </c>
      <c r="J22" s="16">
        <v>4011.5</v>
      </c>
      <c r="K22" s="17">
        <v>4.96</v>
      </c>
      <c r="L22" s="16">
        <f t="shared" si="8"/>
        <v>-137.67378239000001</v>
      </c>
      <c r="N22" s="18">
        <v>390529068634</v>
      </c>
      <c r="O22" s="18"/>
      <c r="P22" s="18">
        <v>85648180</v>
      </c>
      <c r="Q22" s="18"/>
      <c r="R22" s="18">
        <v>3232579618</v>
      </c>
      <c r="S22" s="18"/>
      <c r="T22" s="18">
        <f t="shared" si="4"/>
        <v>387382137196</v>
      </c>
      <c r="U22" s="18"/>
      <c r="V22" s="22">
        <v>401149515435</v>
      </c>
      <c r="W22" s="18"/>
      <c r="X22" s="18">
        <f t="shared" si="9"/>
        <v>-13767378239</v>
      </c>
    </row>
    <row r="23" spans="1:24" s="19" customFormat="1" ht="30" customHeight="1">
      <c r="A23" s="15" t="s">
        <v>36</v>
      </c>
      <c r="B23" s="16">
        <v>4051.28</v>
      </c>
      <c r="C23" s="17">
        <v>3.73</v>
      </c>
      <c r="D23" s="16">
        <v>0.21</v>
      </c>
      <c r="E23" s="17">
        <v>-75.89</v>
      </c>
      <c r="F23" s="16">
        <v>31.48</v>
      </c>
      <c r="G23" s="17">
        <v>-2.62</v>
      </c>
      <c r="H23" s="16">
        <f t="shared" si="7"/>
        <v>4020.01</v>
      </c>
      <c r="I23" s="17">
        <v>3.76</v>
      </c>
      <c r="J23" s="16">
        <v>4164.25</v>
      </c>
      <c r="K23" s="17">
        <v>3.81</v>
      </c>
      <c r="L23" s="16">
        <f t="shared" si="8"/>
        <v>-144.24504075999999</v>
      </c>
      <c r="N23" s="18">
        <v>405127516843</v>
      </c>
      <c r="O23" s="18"/>
      <c r="P23" s="18">
        <v>20648397</v>
      </c>
      <c r="Q23" s="18"/>
      <c r="R23" s="18">
        <v>3147748490</v>
      </c>
      <c r="S23" s="18"/>
      <c r="T23" s="18">
        <f t="shared" si="4"/>
        <v>402000416750</v>
      </c>
      <c r="U23" s="18"/>
      <c r="V23" s="22">
        <v>416424920826</v>
      </c>
      <c r="W23" s="18"/>
      <c r="X23" s="18">
        <f t="shared" si="9"/>
        <v>-14424504076</v>
      </c>
    </row>
    <row r="24" spans="1:24" s="19" customFormat="1" ht="30" customHeight="1">
      <c r="A24" s="15" t="s">
        <v>37</v>
      </c>
      <c r="B24" s="16">
        <v>335.69</v>
      </c>
      <c r="C24" s="17">
        <v>0.75</v>
      </c>
      <c r="D24" s="16">
        <v>-1.23</v>
      </c>
      <c r="E24" s="17">
        <v>-32.49</v>
      </c>
      <c r="F24" s="16">
        <v>0.31</v>
      </c>
      <c r="G24" s="17">
        <v>-89.27</v>
      </c>
      <c r="H24" s="16">
        <f t="shared" si="7"/>
        <v>334.15</v>
      </c>
      <c r="I24" s="17">
        <v>1.45</v>
      </c>
      <c r="J24" s="16">
        <v>359.58</v>
      </c>
      <c r="K24" s="17">
        <v>3.83</v>
      </c>
      <c r="L24" s="16">
        <f t="shared" si="8"/>
        <v>-25.432214139999999</v>
      </c>
      <c r="N24" s="18">
        <v>33568904398</v>
      </c>
      <c r="O24" s="18"/>
      <c r="P24" s="18">
        <v>-122776045</v>
      </c>
      <c r="Q24" s="18"/>
      <c r="R24" s="18">
        <v>30883874</v>
      </c>
      <c r="S24" s="18"/>
      <c r="T24" s="18">
        <f t="shared" si="4"/>
        <v>33415244479</v>
      </c>
      <c r="U24" s="18"/>
      <c r="V24" s="22">
        <v>35958465893</v>
      </c>
      <c r="W24" s="18"/>
      <c r="X24" s="18">
        <f t="shared" si="9"/>
        <v>-2543221414</v>
      </c>
    </row>
    <row r="25" spans="1:24" s="19" customFormat="1" ht="30" customHeight="1">
      <c r="A25" s="15" t="s">
        <v>38</v>
      </c>
      <c r="B25" s="16">
        <v>329.72</v>
      </c>
      <c r="C25" s="17">
        <v>-3.46</v>
      </c>
      <c r="D25" s="16">
        <v>-0.61</v>
      </c>
      <c r="E25" s="17">
        <v>-6.68</v>
      </c>
      <c r="F25" s="16">
        <v>4.24</v>
      </c>
      <c r="G25" s="17">
        <v>453.16</v>
      </c>
      <c r="H25" s="16">
        <f t="shared" si="7"/>
        <v>324.87</v>
      </c>
      <c r="I25" s="17">
        <v>-5.0599999999999996</v>
      </c>
      <c r="J25" s="16">
        <v>323.42</v>
      </c>
      <c r="K25" s="17">
        <v>0.01</v>
      </c>
      <c r="L25" s="16">
        <f t="shared" si="8"/>
        <v>1.44614216</v>
      </c>
      <c r="N25" s="18">
        <v>32971976776</v>
      </c>
      <c r="O25" s="18"/>
      <c r="P25" s="18">
        <v>-60920947</v>
      </c>
      <c r="Q25" s="18"/>
      <c r="R25" s="18">
        <v>424364354</v>
      </c>
      <c r="S25" s="18"/>
      <c r="T25" s="18">
        <f t="shared" si="4"/>
        <v>32486691475</v>
      </c>
      <c r="U25" s="18"/>
      <c r="V25" s="22">
        <v>32342077259</v>
      </c>
      <c r="W25" s="18"/>
      <c r="X25" s="18">
        <f t="shared" si="9"/>
        <v>144614216</v>
      </c>
    </row>
    <row r="26" spans="1:24" s="19" customFormat="1" ht="30" customHeight="1">
      <c r="A26" s="15" t="s">
        <v>39</v>
      </c>
      <c r="B26" s="16">
        <v>338.42</v>
      </c>
      <c r="C26" s="17">
        <v>2.41</v>
      </c>
      <c r="D26" s="16">
        <v>-0.41</v>
      </c>
      <c r="E26" s="17">
        <v>-6.25</v>
      </c>
      <c r="F26" s="16">
        <v>1.49</v>
      </c>
      <c r="G26" s="17">
        <v>-54.79</v>
      </c>
      <c r="H26" s="16">
        <f t="shared" si="7"/>
        <v>336.52</v>
      </c>
      <c r="I26" s="17">
        <v>2.98</v>
      </c>
      <c r="J26" s="16">
        <v>342.47</v>
      </c>
      <c r="K26" s="17">
        <v>2.1</v>
      </c>
      <c r="L26" s="16">
        <f t="shared" si="8"/>
        <v>-5.95469078</v>
      </c>
      <c r="N26" s="18">
        <v>33841667585</v>
      </c>
      <c r="O26" s="18"/>
      <c r="P26" s="18">
        <v>-41437486</v>
      </c>
      <c r="Q26" s="18"/>
      <c r="R26" s="18">
        <v>148799473</v>
      </c>
      <c r="S26" s="18"/>
      <c r="T26" s="18">
        <f t="shared" si="4"/>
        <v>33651430626</v>
      </c>
      <c r="U26" s="18"/>
      <c r="V26" s="22">
        <v>34246899704</v>
      </c>
      <c r="W26" s="18"/>
      <c r="X26" s="18">
        <f t="shared" si="9"/>
        <v>-595469078</v>
      </c>
    </row>
    <row r="27" spans="1:24" s="19" customFormat="1" ht="32.25" customHeight="1">
      <c r="A27" s="23" t="s">
        <v>40</v>
      </c>
      <c r="B27" s="24">
        <v>44421</v>
      </c>
      <c r="C27" s="24"/>
      <c r="D27" s="24">
        <v>104.9</v>
      </c>
      <c r="E27" s="24"/>
      <c r="F27" s="24">
        <v>484.1</v>
      </c>
      <c r="G27" s="24"/>
      <c r="H27" s="24">
        <v>44041.79</v>
      </c>
      <c r="I27" s="24"/>
      <c r="J27" s="24">
        <v>44341.69</v>
      </c>
      <c r="K27" s="24"/>
      <c r="L27" s="24">
        <f>SUM((X27)/100000000)</f>
        <v>-299.89290554009767</v>
      </c>
      <c r="N27" s="18">
        <v>4442099958749</v>
      </c>
      <c r="O27" s="18"/>
      <c r="P27" s="18">
        <v>10489551215.999998</v>
      </c>
      <c r="Q27" s="18"/>
      <c r="R27" s="18">
        <v>48410034038</v>
      </c>
      <c r="S27" s="18"/>
      <c r="T27" s="18">
        <v>4404179475927</v>
      </c>
      <c r="U27" s="18"/>
      <c r="V27" s="18">
        <v>4434168766481.0098</v>
      </c>
      <c r="W27" s="18"/>
      <c r="X27" s="18">
        <f>SUM(T27-V27)</f>
        <v>-29989290554.009766</v>
      </c>
    </row>
    <row r="28" spans="1:24" ht="18" customHeight="1">
      <c r="J28" s="68" t="s">
        <v>41</v>
      </c>
      <c r="K28" s="68"/>
      <c r="L28" s="68"/>
    </row>
    <row r="29" spans="1:24" s="26" customFormat="1" ht="15" customHeight="1">
      <c r="A29" s="25" t="s">
        <v>42</v>
      </c>
      <c r="B29" s="25"/>
      <c r="C29" s="25"/>
      <c r="D29" s="25"/>
      <c r="E29" s="25"/>
      <c r="F29" s="25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s="26" customFormat="1" ht="15" customHeight="1">
      <c r="A30" s="67" t="s">
        <v>43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s="26" customFormat="1" ht="15" customHeight="1">
      <c r="A31" s="67" t="s">
        <v>44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s="26" customFormat="1" ht="15" customHeight="1">
      <c r="A32" s="67" t="s">
        <v>45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19"/>
      <c r="O32" s="19"/>
      <c r="P32" s="19"/>
      <c r="Q32" s="19"/>
      <c r="R32" s="19"/>
      <c r="S32" s="19"/>
      <c r="T32" s="19"/>
      <c r="U32" s="19"/>
      <c r="V32" s="27"/>
      <c r="W32" s="27"/>
      <c r="X32" s="19"/>
    </row>
    <row r="33" spans="1:24" s="26" customFormat="1" ht="15" customHeight="1">
      <c r="A33" s="67" t="s">
        <v>46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s="26" customFormat="1" ht="15" customHeight="1">
      <c r="A34" s="67" t="s">
        <v>47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s="26" customFormat="1" ht="15" customHeight="1">
      <c r="A35" s="67" t="s">
        <v>48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s="26" customFormat="1" ht="15" customHeight="1">
      <c r="A36" s="67" t="s">
        <v>49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s="26" customFormat="1" ht="15" customHeight="1">
      <c r="A37" s="67" t="s">
        <v>50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s="26" customFormat="1" ht="15" customHeight="1">
      <c r="A38" s="67" t="s">
        <v>51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28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s="26" customFormat="1" ht="15" customHeight="1">
      <c r="A39" s="67" t="s">
        <v>52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28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 s="26" customFormat="1" ht="15" customHeight="1">
      <c r="A40" s="67" t="s">
        <v>53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28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1:24" ht="16.5" customHeight="1">
      <c r="A41" s="69" t="s">
        <v>54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28"/>
    </row>
    <row r="42" spans="1:24" ht="16.5" customHeight="1">
      <c r="A42" s="70" t="s">
        <v>55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28"/>
    </row>
    <row r="43" spans="1:24" ht="16.5" customHeight="1">
      <c r="A43" s="69" t="s">
        <v>56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28"/>
    </row>
    <row r="44" spans="1:24" ht="16.5" customHeight="1">
      <c r="A44" s="69" t="s">
        <v>57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28"/>
    </row>
    <row r="45" spans="1:24" ht="16.5" customHeight="1">
      <c r="A45" s="71" t="s">
        <v>58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28"/>
    </row>
    <row r="46" spans="1:24" ht="16.5" customHeight="1">
      <c r="A46" s="69" t="s">
        <v>59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28"/>
    </row>
    <row r="47" spans="1:24" ht="16.5" customHeight="1">
      <c r="A47" s="69" t="s">
        <v>60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28"/>
    </row>
    <row r="48" spans="1:24" ht="16.5" customHeight="1">
      <c r="A48" s="69" t="s">
        <v>61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28"/>
    </row>
    <row r="49" spans="1:13" ht="16.5" customHeight="1">
      <c r="A49" s="69" t="s">
        <v>62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28"/>
    </row>
    <row r="50" spans="1:13" ht="16.5" customHeight="1">
      <c r="A50" s="69" t="s">
        <v>63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28"/>
    </row>
    <row r="51" spans="1:13" ht="16.5" customHeight="1">
      <c r="A51" s="69" t="s">
        <v>64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28"/>
    </row>
    <row r="52" spans="1:13" ht="16.5">
      <c r="A52" s="69" t="s">
        <v>65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</row>
  </sheetData>
  <mergeCells count="42">
    <mergeCell ref="A52:L52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40:L40"/>
    <mergeCell ref="J28:L28"/>
    <mergeCell ref="A30:M30"/>
    <mergeCell ref="A31:M31"/>
    <mergeCell ref="A32:M32"/>
    <mergeCell ref="A33:M33"/>
    <mergeCell ref="A34:M34"/>
    <mergeCell ref="A35:M35"/>
    <mergeCell ref="A36:M36"/>
    <mergeCell ref="A37:M37"/>
    <mergeCell ref="A38:L38"/>
    <mergeCell ref="A39:L39"/>
    <mergeCell ref="N6:O6"/>
    <mergeCell ref="P6:Q6"/>
    <mergeCell ref="R6:S6"/>
    <mergeCell ref="T6:U6"/>
    <mergeCell ref="V6:W6"/>
    <mergeCell ref="A5:A8"/>
    <mergeCell ref="B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</mergeCells>
  <phoneticPr fontId="2" type="noConversion"/>
  <printOptions horizontalCentered="1"/>
  <pageMargins left="0" right="0" top="0.78740157480314965" bottom="0.78740157480314965" header="0.51181102362204722" footer="0.11811023622047245"/>
  <pageSetup paperSize="9" scale="75" orientation="portrait" r:id="rId1"/>
  <headerFooter alignWithMargins="0">
    <oddHeader>&amp;C&amp;"標楷體,標準"&amp;20表5  全民健保財務收支分析表(權責基礎)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A26" workbookViewId="0">
      <selection activeCell="E44" sqref="E44"/>
    </sheetView>
  </sheetViews>
  <sheetFormatPr defaultRowHeight="16.5"/>
  <cols>
    <col min="1" max="1" width="15.125" style="29" customWidth="1"/>
    <col min="2" max="4" width="10.625" style="2" customWidth="1"/>
    <col min="5" max="5" width="12.125" style="2" customWidth="1"/>
    <col min="6" max="6" width="13.75" style="2" customWidth="1"/>
    <col min="7" max="7" width="10.625" style="2" customWidth="1"/>
    <col min="8" max="8" width="12.125" style="2" customWidth="1"/>
    <col min="9" max="9" width="8" style="2" hidden="1" customWidth="1"/>
    <col min="10" max="16384" width="9" style="3"/>
  </cols>
  <sheetData>
    <row r="1" spans="1:9" ht="10.5" customHeight="1">
      <c r="G1" s="30"/>
      <c r="H1" s="31"/>
    </row>
    <row r="2" spans="1:9" ht="10.5" customHeight="1">
      <c r="G2" s="1"/>
      <c r="H2" s="5" t="s">
        <v>0</v>
      </c>
    </row>
    <row r="3" spans="1:9" ht="7.5" hidden="1" customHeight="1">
      <c r="G3" s="5"/>
      <c r="H3" s="32"/>
    </row>
    <row r="4" spans="1:9" ht="10.5" hidden="1" customHeight="1">
      <c r="G4" s="5"/>
      <c r="H4" s="6"/>
    </row>
    <row r="5" spans="1:9" ht="10.5" customHeight="1">
      <c r="G5" s="5"/>
      <c r="H5" s="32" t="s">
        <v>1</v>
      </c>
    </row>
    <row r="6" spans="1:9" s="35" customFormat="1" ht="63">
      <c r="A6" s="73" t="s">
        <v>66</v>
      </c>
      <c r="B6" s="33" t="s">
        <v>67</v>
      </c>
      <c r="C6" s="33" t="s">
        <v>68</v>
      </c>
      <c r="D6" s="33" t="s">
        <v>69</v>
      </c>
      <c r="E6" s="33" t="s">
        <v>70</v>
      </c>
      <c r="F6" s="33" t="s">
        <v>71</v>
      </c>
      <c r="G6" s="33" t="s">
        <v>72</v>
      </c>
      <c r="H6" s="75" t="s">
        <v>73</v>
      </c>
      <c r="I6" s="34"/>
    </row>
    <row r="7" spans="1:9" s="35" customFormat="1" ht="70.5" customHeight="1">
      <c r="A7" s="74"/>
      <c r="B7" s="36" t="s">
        <v>14</v>
      </c>
      <c r="C7" s="37" t="s">
        <v>15</v>
      </c>
      <c r="D7" s="37" t="s">
        <v>16</v>
      </c>
      <c r="E7" s="37" t="s">
        <v>74</v>
      </c>
      <c r="F7" s="37" t="s">
        <v>18</v>
      </c>
      <c r="G7" s="38" t="s">
        <v>75</v>
      </c>
      <c r="H7" s="76"/>
      <c r="I7" s="39" t="s">
        <v>76</v>
      </c>
    </row>
    <row r="8" spans="1:9" ht="20.100000000000001" hidden="1" customHeight="1">
      <c r="A8" s="40" t="s">
        <v>77</v>
      </c>
      <c r="B8" s="41">
        <v>35.659999999999997</v>
      </c>
      <c r="C8" s="41"/>
      <c r="D8" s="41"/>
      <c r="E8" s="41"/>
      <c r="F8" s="41">
        <v>137.41</v>
      </c>
      <c r="G8" s="41">
        <v>173.07</v>
      </c>
      <c r="H8" s="41">
        <v>173.07</v>
      </c>
      <c r="I8" s="2">
        <v>1</v>
      </c>
    </row>
    <row r="9" spans="1:9" ht="20.100000000000001" hidden="1" customHeight="1">
      <c r="A9" s="40" t="s">
        <v>78</v>
      </c>
      <c r="B9" s="41">
        <v>113.12</v>
      </c>
      <c r="C9" s="41">
        <v>8.99</v>
      </c>
      <c r="D9" s="41"/>
      <c r="E9" s="41"/>
      <c r="F9" s="41">
        <v>227.04</v>
      </c>
      <c r="G9" s="41">
        <v>349.16</v>
      </c>
      <c r="H9" s="41">
        <v>522.23</v>
      </c>
      <c r="I9" s="2">
        <v>1</v>
      </c>
    </row>
    <row r="10" spans="1:9" ht="20.100000000000001" hidden="1" customHeight="1">
      <c r="A10" s="40" t="s">
        <v>79</v>
      </c>
      <c r="B10" s="41">
        <v>57.65</v>
      </c>
      <c r="C10" s="41">
        <v>19.079999999999998</v>
      </c>
      <c r="D10" s="41">
        <v>14.14</v>
      </c>
      <c r="E10" s="41"/>
      <c r="F10" s="41">
        <v>34.33</v>
      </c>
      <c r="G10" s="41">
        <v>125.19</v>
      </c>
      <c r="H10" s="41">
        <v>647.41999999999996</v>
      </c>
      <c r="I10" s="2">
        <v>1</v>
      </c>
    </row>
    <row r="11" spans="1:9" ht="20.100000000000001" hidden="1" customHeight="1">
      <c r="A11" s="40" t="s">
        <v>80</v>
      </c>
      <c r="B11" s="41"/>
      <c r="C11" s="41">
        <v>20.11</v>
      </c>
      <c r="D11" s="41">
        <v>20.63</v>
      </c>
      <c r="E11" s="41"/>
      <c r="F11" s="41">
        <v>-2.2799999999999998</v>
      </c>
      <c r="G11" s="41">
        <v>38.46</v>
      </c>
      <c r="H11" s="41">
        <v>685.88</v>
      </c>
      <c r="I11" s="2">
        <v>1</v>
      </c>
    </row>
    <row r="12" spans="1:9" ht="20.100000000000001" hidden="1" customHeight="1">
      <c r="A12" s="40" t="s">
        <v>81</v>
      </c>
      <c r="B12" s="41"/>
      <c r="C12" s="41">
        <v>19.100000000000001</v>
      </c>
      <c r="D12" s="41">
        <v>18.239999999999998</v>
      </c>
      <c r="E12" s="41"/>
      <c r="F12" s="41">
        <v>-224.9</v>
      </c>
      <c r="G12" s="41">
        <v>-187.56</v>
      </c>
      <c r="H12" s="41">
        <v>498.32</v>
      </c>
      <c r="I12" s="2">
        <v>1</v>
      </c>
    </row>
    <row r="13" spans="1:9" ht="20.100000000000001" hidden="1" customHeight="1">
      <c r="A13" s="40" t="s">
        <v>27</v>
      </c>
      <c r="B13" s="41"/>
      <c r="C13" s="41">
        <v>11.48</v>
      </c>
      <c r="D13" s="41">
        <v>7.3</v>
      </c>
      <c r="E13" s="41">
        <v>2.87</v>
      </c>
      <c r="F13" s="41">
        <v>-120.37</v>
      </c>
      <c r="G13" s="41">
        <v>-98.72</v>
      </c>
      <c r="H13" s="41">
        <v>399.6</v>
      </c>
      <c r="I13" s="2">
        <v>1</v>
      </c>
    </row>
    <row r="14" spans="1:9" ht="20.100000000000001" hidden="1" customHeight="1">
      <c r="A14" s="40" t="s">
        <v>28</v>
      </c>
      <c r="B14" s="41"/>
      <c r="C14" s="41">
        <v>11.03</v>
      </c>
      <c r="D14" s="41">
        <v>0.42</v>
      </c>
      <c r="E14" s="41">
        <v>1.05</v>
      </c>
      <c r="F14" s="41">
        <v>-168.92</v>
      </c>
      <c r="G14" s="41">
        <v>-156.41999999999999</v>
      </c>
      <c r="H14" s="41">
        <v>243.18</v>
      </c>
      <c r="I14" s="2">
        <v>1</v>
      </c>
    </row>
    <row r="15" spans="1:9" ht="20.100000000000001" hidden="1" customHeight="1">
      <c r="A15" s="40" t="s">
        <v>29</v>
      </c>
      <c r="B15" s="41"/>
      <c r="C15" s="41">
        <v>18.97</v>
      </c>
      <c r="D15" s="41">
        <v>1.42</v>
      </c>
      <c r="E15" s="41">
        <v>70.45</v>
      </c>
      <c r="F15" s="41">
        <v>-247.39</v>
      </c>
      <c r="G15" s="41">
        <v>-156.55000000000001</v>
      </c>
      <c r="H15" s="41">
        <v>86.63</v>
      </c>
      <c r="I15" s="2">
        <v>1</v>
      </c>
    </row>
    <row r="16" spans="1:9" ht="24.95" customHeight="1">
      <c r="A16" s="40" t="s">
        <v>30</v>
      </c>
      <c r="B16" s="41">
        <f t="shared" ref="B16:G16" si="0">SUM(B8:B15)</f>
        <v>206.43</v>
      </c>
      <c r="C16" s="41">
        <f t="shared" si="0"/>
        <v>108.76</v>
      </c>
      <c r="D16" s="41">
        <f t="shared" si="0"/>
        <v>62.149999999999991</v>
      </c>
      <c r="E16" s="41">
        <f t="shared" si="0"/>
        <v>74.37</v>
      </c>
      <c r="F16" s="41">
        <f t="shared" si="0"/>
        <v>-365.08</v>
      </c>
      <c r="G16" s="41">
        <f t="shared" si="0"/>
        <v>86.630000000000138</v>
      </c>
      <c r="H16" s="41">
        <v>86.630000000000138</v>
      </c>
      <c r="I16" s="2">
        <v>1</v>
      </c>
    </row>
    <row r="17" spans="1:9" ht="24.95" customHeight="1">
      <c r="A17" s="40" t="s">
        <v>31</v>
      </c>
      <c r="B17" s="41"/>
      <c r="C17" s="41">
        <v>7.95</v>
      </c>
      <c r="D17" s="41">
        <v>2.52</v>
      </c>
      <c r="E17" s="41">
        <v>84.26</v>
      </c>
      <c r="F17" s="41">
        <v>-98.56</v>
      </c>
      <c r="G17" s="41">
        <v>-3.83</v>
      </c>
      <c r="H17" s="41">
        <v>82.8</v>
      </c>
    </row>
    <row r="18" spans="1:9" ht="24.95" customHeight="1">
      <c r="A18" s="40" t="s">
        <v>32</v>
      </c>
      <c r="B18" s="41"/>
      <c r="C18" s="41">
        <v>4.97</v>
      </c>
      <c r="D18" s="41">
        <v>0.7</v>
      </c>
      <c r="E18" s="41">
        <v>80</v>
      </c>
      <c r="F18" s="41">
        <v>-89.97</v>
      </c>
      <c r="G18" s="41">
        <v>-4.3</v>
      </c>
      <c r="H18" s="41">
        <v>78.5</v>
      </c>
    </row>
    <row r="19" spans="1:9" ht="24.95" customHeight="1">
      <c r="A19" s="40" t="s">
        <v>33</v>
      </c>
      <c r="B19" s="41"/>
      <c r="C19" s="41">
        <v>6.82</v>
      </c>
      <c r="D19" s="41">
        <v>0.47</v>
      </c>
      <c r="E19" s="41">
        <v>84.01</v>
      </c>
      <c r="F19" s="41">
        <v>-154.65</v>
      </c>
      <c r="G19" s="41">
        <v>-63.35</v>
      </c>
      <c r="H19" s="41">
        <v>15.16</v>
      </c>
    </row>
    <row r="20" spans="1:9" ht="24.95" customHeight="1">
      <c r="A20" s="40" t="s">
        <v>34</v>
      </c>
      <c r="B20" s="41"/>
      <c r="C20" s="41">
        <v>7.9</v>
      </c>
      <c r="D20" s="41">
        <v>0.37</v>
      </c>
      <c r="E20" s="41">
        <v>162.28</v>
      </c>
      <c r="F20" s="41">
        <v>-173.74</v>
      </c>
      <c r="G20" s="41">
        <v>-3.19</v>
      </c>
      <c r="H20" s="41">
        <v>11.97</v>
      </c>
    </row>
    <row r="21" spans="1:9" ht="27.95" customHeight="1">
      <c r="A21" s="40" t="s">
        <v>35</v>
      </c>
      <c r="B21" s="41"/>
      <c r="C21" s="41">
        <v>7.72</v>
      </c>
      <c r="D21" s="41">
        <v>0.3</v>
      </c>
      <c r="E21" s="41">
        <v>190.17</v>
      </c>
      <c r="F21" s="41">
        <v>-335.86</v>
      </c>
      <c r="G21" s="41">
        <v>-137.66999999999999</v>
      </c>
      <c r="H21" s="41">
        <v>-125.71</v>
      </c>
    </row>
    <row r="22" spans="1:9" ht="27.95" customHeight="1">
      <c r="A22" s="40" t="s">
        <v>36</v>
      </c>
      <c r="B22" s="41"/>
      <c r="C22" s="41">
        <v>6.7</v>
      </c>
      <c r="D22" s="41">
        <v>0.24</v>
      </c>
      <c r="E22" s="41">
        <v>190.42</v>
      </c>
      <c r="F22" s="41">
        <v>-341.61</v>
      </c>
      <c r="G22" s="41">
        <v>-144.25</v>
      </c>
      <c r="H22" s="41">
        <v>-269.95</v>
      </c>
    </row>
    <row r="23" spans="1:9" ht="24.95" customHeight="1">
      <c r="A23" s="40" t="s">
        <v>37</v>
      </c>
      <c r="B23" s="41"/>
      <c r="C23" s="41">
        <v>0.37</v>
      </c>
      <c r="D23" s="41">
        <v>0.02</v>
      </c>
      <c r="E23" s="41">
        <v>17.309999999999999</v>
      </c>
      <c r="F23" s="41">
        <v>-43.13</v>
      </c>
      <c r="G23" s="41">
        <v>-25.43</v>
      </c>
      <c r="H23" s="41">
        <v>-295.38</v>
      </c>
      <c r="I23" s="2">
        <v>29.94</v>
      </c>
    </row>
    <row r="24" spans="1:9" ht="24.95" customHeight="1">
      <c r="A24" s="40" t="s">
        <v>38</v>
      </c>
      <c r="B24" s="41"/>
      <c r="C24" s="41">
        <v>0.46</v>
      </c>
      <c r="D24" s="41">
        <v>0.01</v>
      </c>
      <c r="E24" s="41">
        <v>19.96</v>
      </c>
      <c r="F24" s="41">
        <v>-18.989999999999998</v>
      </c>
      <c r="G24" s="41">
        <v>1.45</v>
      </c>
      <c r="H24" s="41">
        <v>-293.94</v>
      </c>
      <c r="I24" s="2">
        <v>299.89</v>
      </c>
    </row>
    <row r="25" spans="1:9" ht="27.95" customHeight="1">
      <c r="A25" s="40" t="s">
        <v>39</v>
      </c>
      <c r="B25" s="41"/>
      <c r="C25" s="41">
        <v>0.48</v>
      </c>
      <c r="D25" s="41">
        <v>0.02</v>
      </c>
      <c r="E25" s="41">
        <v>16.52</v>
      </c>
      <c r="F25" s="41">
        <v>-22.97</v>
      </c>
      <c r="G25" s="41">
        <v>-5.95</v>
      </c>
      <c r="H25" s="41">
        <v>-299.89</v>
      </c>
    </row>
    <row r="26" spans="1:9" s="45" customFormat="1" ht="27.95" customHeight="1">
      <c r="A26" s="42" t="s">
        <v>40</v>
      </c>
      <c r="B26" s="43">
        <v>206.43</v>
      </c>
      <c r="C26" s="43">
        <v>152.13</v>
      </c>
      <c r="D26" s="43">
        <v>66.8</v>
      </c>
      <c r="E26" s="43">
        <v>919.31</v>
      </c>
      <c r="F26" s="43">
        <v>-1644.57</v>
      </c>
      <c r="G26" s="43">
        <v>-299.89</v>
      </c>
      <c r="H26" s="43"/>
      <c r="I26" s="44"/>
    </row>
    <row r="27" spans="1:9" ht="6" customHeight="1"/>
    <row r="28" spans="1:9" s="49" customFormat="1" ht="20.100000000000001" customHeight="1">
      <c r="A28" s="46" t="s">
        <v>82</v>
      </c>
      <c r="B28" s="47"/>
      <c r="C28" s="47"/>
      <c r="D28" s="47"/>
      <c r="E28" s="47"/>
      <c r="F28" s="77" t="s">
        <v>41</v>
      </c>
      <c r="G28" s="77"/>
      <c r="H28" s="77"/>
      <c r="I28" s="48"/>
    </row>
    <row r="29" spans="1:9" s="51" customFormat="1" ht="20.100000000000001" customHeight="1">
      <c r="A29" s="72" t="s">
        <v>83</v>
      </c>
      <c r="B29" s="72"/>
      <c r="C29" s="72"/>
      <c r="D29" s="72"/>
      <c r="E29" s="72"/>
      <c r="F29" s="72"/>
      <c r="G29" s="72"/>
      <c r="H29" s="72"/>
      <c r="I29" s="50"/>
    </row>
    <row r="30" spans="1:9" ht="20.100000000000001" customHeight="1">
      <c r="A30" s="72" t="s">
        <v>84</v>
      </c>
      <c r="B30" s="72"/>
      <c r="C30" s="72"/>
      <c r="D30" s="72"/>
      <c r="E30" s="72"/>
      <c r="F30" s="72"/>
      <c r="G30" s="72"/>
      <c r="H30" s="72"/>
    </row>
    <row r="31" spans="1:9" ht="20.100000000000001" customHeight="1">
      <c r="A31" s="72" t="s">
        <v>85</v>
      </c>
      <c r="B31" s="72"/>
      <c r="C31" s="72"/>
      <c r="D31" s="72"/>
      <c r="E31" s="72"/>
      <c r="F31" s="72"/>
      <c r="G31" s="72"/>
      <c r="H31" s="72"/>
    </row>
    <row r="32" spans="1:9" ht="20.100000000000001" customHeight="1">
      <c r="A32" s="72" t="s">
        <v>86</v>
      </c>
      <c r="B32" s="72"/>
      <c r="C32" s="72"/>
      <c r="D32" s="72"/>
      <c r="E32" s="72"/>
      <c r="F32" s="72"/>
      <c r="G32" s="72"/>
      <c r="H32" s="72"/>
    </row>
    <row r="33" spans="1:9" ht="20.100000000000001" customHeight="1">
      <c r="A33" s="72" t="s">
        <v>87</v>
      </c>
      <c r="B33" s="72"/>
      <c r="C33" s="72"/>
      <c r="D33" s="72"/>
      <c r="E33" s="72"/>
      <c r="F33" s="72"/>
      <c r="G33" s="72"/>
      <c r="H33" s="72"/>
    </row>
    <row r="34" spans="1:9" s="53" customFormat="1" ht="20.100000000000001" customHeight="1">
      <c r="A34" s="72" t="s">
        <v>88</v>
      </c>
      <c r="B34" s="72"/>
      <c r="C34" s="72"/>
      <c r="D34" s="72"/>
      <c r="E34" s="72"/>
      <c r="F34" s="72"/>
      <c r="G34" s="72"/>
      <c r="H34" s="72"/>
      <c r="I34" s="52"/>
    </row>
    <row r="35" spans="1:9" s="53" customFormat="1" ht="20.100000000000001" customHeight="1">
      <c r="A35" s="72" t="s">
        <v>89</v>
      </c>
      <c r="B35" s="72"/>
      <c r="C35" s="72"/>
      <c r="D35" s="72"/>
      <c r="E35" s="72"/>
      <c r="F35" s="72"/>
      <c r="G35" s="72"/>
      <c r="H35" s="72"/>
      <c r="I35" s="52"/>
    </row>
    <row r="36" spans="1:9" s="53" customFormat="1" ht="20.100000000000001" customHeight="1">
      <c r="A36" s="72" t="s">
        <v>90</v>
      </c>
      <c r="B36" s="72"/>
      <c r="C36" s="72"/>
      <c r="D36" s="72"/>
      <c r="E36" s="72"/>
      <c r="F36" s="72"/>
      <c r="G36" s="72"/>
      <c r="H36" s="72"/>
      <c r="I36" s="52"/>
    </row>
    <row r="37" spans="1:9" s="53" customFormat="1" ht="20.100000000000001" customHeight="1">
      <c r="A37" s="72" t="s">
        <v>91</v>
      </c>
      <c r="B37" s="72"/>
      <c r="C37" s="72"/>
      <c r="D37" s="72"/>
      <c r="E37" s="72"/>
      <c r="F37" s="72"/>
      <c r="G37" s="72"/>
      <c r="H37" s="72"/>
      <c r="I37" s="52"/>
    </row>
    <row r="38" spans="1:9" s="53" customFormat="1" ht="20.100000000000001" customHeight="1">
      <c r="A38" s="72" t="s">
        <v>92</v>
      </c>
      <c r="B38" s="72"/>
      <c r="C38" s="72"/>
      <c r="D38" s="72"/>
      <c r="E38" s="72"/>
      <c r="F38" s="72"/>
      <c r="G38" s="72"/>
      <c r="H38" s="72"/>
      <c r="I38" s="52"/>
    </row>
    <row r="39" spans="1:9" s="53" customFormat="1" ht="20.100000000000001" customHeight="1">
      <c r="A39" s="72" t="s">
        <v>93</v>
      </c>
      <c r="B39" s="72"/>
      <c r="C39" s="72"/>
      <c r="D39" s="72"/>
      <c r="E39" s="72"/>
      <c r="F39" s="72"/>
      <c r="G39" s="72"/>
      <c r="H39" s="72"/>
      <c r="I39" s="52"/>
    </row>
    <row r="40" spans="1:9" s="53" customFormat="1" ht="20.100000000000001" customHeight="1">
      <c r="A40" s="72" t="s">
        <v>96</v>
      </c>
      <c r="B40" s="72"/>
      <c r="C40" s="72"/>
      <c r="D40" s="72"/>
      <c r="E40" s="72"/>
      <c r="F40" s="72"/>
      <c r="G40" s="72"/>
      <c r="H40" s="72"/>
      <c r="I40" s="52"/>
    </row>
    <row r="41" spans="1:9" s="53" customFormat="1" ht="20.100000000000001" customHeight="1">
      <c r="A41" s="72" t="s">
        <v>94</v>
      </c>
      <c r="B41" s="72"/>
      <c r="C41" s="72"/>
      <c r="D41" s="72"/>
      <c r="E41" s="72"/>
      <c r="F41" s="72"/>
      <c r="G41" s="72"/>
      <c r="H41" s="72"/>
      <c r="I41" s="52"/>
    </row>
    <row r="42" spans="1:9" s="53" customFormat="1" ht="20.100000000000001" customHeight="1">
      <c r="A42" s="72" t="s">
        <v>95</v>
      </c>
      <c r="B42" s="72"/>
      <c r="C42" s="72"/>
      <c r="D42" s="72"/>
      <c r="E42" s="72"/>
      <c r="F42" s="72"/>
      <c r="G42" s="72"/>
      <c r="H42" s="72"/>
      <c r="I42" s="52"/>
    </row>
  </sheetData>
  <mergeCells count="17">
    <mergeCell ref="A38:H38"/>
    <mergeCell ref="A39:H39"/>
    <mergeCell ref="A40:H40"/>
    <mergeCell ref="A41:H41"/>
    <mergeCell ref="A42:H42"/>
    <mergeCell ref="A37:H37"/>
    <mergeCell ref="A6:A7"/>
    <mergeCell ref="H6:H7"/>
    <mergeCell ref="F28:H28"/>
    <mergeCell ref="A29:H29"/>
    <mergeCell ref="A30:H30"/>
    <mergeCell ref="A31:H31"/>
    <mergeCell ref="A32:H32"/>
    <mergeCell ref="A33:H33"/>
    <mergeCell ref="A34:H34"/>
    <mergeCell ref="A35:H35"/>
    <mergeCell ref="A36:H3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>
    <oddHeader xml:space="preserve">&amp;C&amp;"標楷體,粗體"&amp;16表10 全民健康保險安全準備提列情形表(權責基礎)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表5</vt:lpstr>
      <vt:lpstr>表10</vt:lpstr>
      <vt:lpstr>表5!Print_Area</vt:lpstr>
      <vt:lpstr>表5!Print_Titles</vt:lpstr>
    </vt:vector>
  </TitlesOfParts>
  <Company>NHI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NHI</dc:creator>
  <cp:lastModifiedBy>Administrator</cp:lastModifiedBy>
  <cp:lastPrinted>2009-04-09T02:20:57Z</cp:lastPrinted>
  <dcterms:created xsi:type="dcterms:W3CDTF">2009-04-08T09:55:58Z</dcterms:created>
  <dcterms:modified xsi:type="dcterms:W3CDTF">2009-04-10T03:11:14Z</dcterms:modified>
</cp:coreProperties>
</file>