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2120" windowHeight="7800" tabRatio="650"/>
  </bookViews>
  <sheets>
    <sheet name="9710" sheetId="42" r:id="rId1"/>
  </sheets>
  <calcPr calcId="125725"/>
</workbook>
</file>

<file path=xl/calcChain.xml><?xml version="1.0" encoding="utf-8"?>
<calcChain xmlns="http://schemas.openxmlformats.org/spreadsheetml/2006/main">
  <c r="B31" i="42"/>
  <c r="H8"/>
  <c r="E10"/>
  <c r="F13" s="1"/>
  <c r="F14"/>
  <c r="H10"/>
  <c r="I13"/>
  <c r="I14"/>
  <c r="I11"/>
  <c r="B11"/>
  <c r="F11"/>
  <c r="B12"/>
  <c r="F12"/>
  <c r="I12"/>
  <c r="B13"/>
  <c r="C13" s="1"/>
  <c r="B14"/>
  <c r="B15"/>
  <c r="B10"/>
  <c r="C12"/>
  <c r="C14"/>
  <c r="E16"/>
  <c r="H16"/>
  <c r="B17"/>
  <c r="F17"/>
  <c r="I17"/>
  <c r="B18"/>
  <c r="F18"/>
  <c r="I18"/>
  <c r="E26"/>
  <c r="H26"/>
  <c r="B26"/>
  <c r="E28"/>
  <c r="F31" s="1"/>
  <c r="F32"/>
  <c r="F29"/>
  <c r="H28"/>
  <c r="I32"/>
  <c r="B28"/>
  <c r="B29"/>
  <c r="C29"/>
  <c r="I29"/>
  <c r="B30"/>
  <c r="F30"/>
  <c r="I30"/>
  <c r="B33"/>
  <c r="E34"/>
  <c r="E27"/>
  <c r="H34"/>
  <c r="H27"/>
  <c r="B35"/>
  <c r="F35"/>
  <c r="I35"/>
  <c r="B36"/>
  <c r="B34"/>
  <c r="F36"/>
  <c r="I36"/>
  <c r="E9"/>
  <c r="B16"/>
  <c r="H9"/>
  <c r="C35"/>
  <c r="C36"/>
  <c r="H25"/>
  <c r="J27"/>
  <c r="I28"/>
  <c r="I34"/>
  <c r="B27"/>
  <c r="F28"/>
  <c r="F34"/>
  <c r="C28"/>
  <c r="C17"/>
  <c r="C18"/>
  <c r="B9"/>
  <c r="C10"/>
  <c r="C11"/>
  <c r="I10"/>
  <c r="I16"/>
  <c r="E7"/>
  <c r="G9"/>
  <c r="F10"/>
  <c r="F16"/>
  <c r="E25"/>
  <c r="H7"/>
  <c r="J9"/>
  <c r="B8"/>
  <c r="B7"/>
  <c r="G7"/>
  <c r="J7"/>
  <c r="D9"/>
  <c r="C16"/>
  <c r="G27"/>
  <c r="B25"/>
  <c r="G25"/>
  <c r="J25"/>
  <c r="C34"/>
  <c r="D27"/>
  <c r="C30"/>
</calcChain>
</file>

<file path=xl/sharedStrings.xml><?xml version="1.0" encoding="utf-8"?>
<sst xmlns="http://schemas.openxmlformats.org/spreadsheetml/2006/main" count="52" uniqueCount="29">
  <si>
    <t>合計</t>
    <phoneticPr fontId="1" type="noConversion"/>
  </si>
  <si>
    <t>件數</t>
    <phoneticPr fontId="1" type="noConversion"/>
  </si>
  <si>
    <t>金額</t>
    <phoneticPr fontId="1" type="noConversion"/>
  </si>
  <si>
    <t>二、未結案部分</t>
    <phoneticPr fontId="1" type="noConversion"/>
  </si>
  <si>
    <t xml:space="preserve">      繳清</t>
    <phoneticPr fontId="1" type="noConversion"/>
  </si>
  <si>
    <t xml:space="preserve">      取得債證</t>
    <phoneticPr fontId="1" type="noConversion"/>
  </si>
  <si>
    <t xml:space="preserve">      註銷標的</t>
    <phoneticPr fontId="1" type="noConversion"/>
  </si>
  <si>
    <t xml:space="preserve">      其他</t>
    <phoneticPr fontId="1" type="noConversion"/>
  </si>
  <si>
    <t xml:space="preserve">       停歇業、死亡…</t>
    <phoneticPr fontId="1" type="noConversion"/>
  </si>
  <si>
    <t>項目</t>
    <phoneticPr fontId="1" type="noConversion"/>
  </si>
  <si>
    <t>應移送總數</t>
    <phoneticPr fontId="1" type="noConversion"/>
  </si>
  <si>
    <t>已移送總數</t>
    <phoneticPr fontId="1" type="noConversion"/>
  </si>
  <si>
    <t xml:space="preserve">      分期繳納</t>
    <phoneticPr fontId="1" type="noConversion"/>
  </si>
  <si>
    <t>一、已結案部分</t>
    <phoneticPr fontId="1" type="noConversion"/>
  </si>
  <si>
    <t>投保單位</t>
    <phoneticPr fontId="1" type="noConversion"/>
  </si>
  <si>
    <t>被保險人</t>
    <phoneticPr fontId="1" type="noConversion"/>
  </si>
  <si>
    <t>比率</t>
    <phoneticPr fontId="1" type="noConversion"/>
  </si>
  <si>
    <t>件數</t>
    <phoneticPr fontId="1" type="noConversion"/>
  </si>
  <si>
    <t>依金額分析</t>
    <phoneticPr fontId="1" type="noConversion"/>
  </si>
  <si>
    <t>依案件數分析</t>
    <phoneticPr fontId="1" type="noConversion"/>
  </si>
  <si>
    <t>依案件分析</t>
    <phoneticPr fontId="1" type="noConversion"/>
  </si>
  <si>
    <t xml:space="preserve">      處理中( 註)</t>
    <phoneticPr fontId="1" type="noConversion"/>
  </si>
  <si>
    <t xml:space="preserve">      處理中(註)</t>
    <phoneticPr fontId="1" type="noConversion"/>
  </si>
  <si>
    <t>備註: 傳繳、扣薪、扣存中</t>
    <phoneticPr fontId="1" type="noConversion"/>
  </si>
  <si>
    <t xml:space="preserve">                  單位：億元；%</t>
    <phoneticPr fontId="1" type="noConversion"/>
  </si>
  <si>
    <t xml:space="preserve">                  單位：仟件；%</t>
    <phoneticPr fontId="1" type="noConversion"/>
  </si>
  <si>
    <r>
      <t xml:space="preserve">                 </t>
    </r>
    <r>
      <rPr>
        <b/>
        <sz val="16"/>
        <rFont val="標楷體"/>
        <family val="4"/>
        <charset val="136"/>
      </rPr>
      <t>表</t>
    </r>
    <r>
      <rPr>
        <b/>
        <sz val="16"/>
        <rFont val="Times New Roman"/>
        <family val="1"/>
      </rPr>
      <t>13</t>
    </r>
    <r>
      <rPr>
        <b/>
        <sz val="16"/>
        <rFont val="標楷體"/>
        <family val="4"/>
        <charset val="136"/>
      </rPr>
      <t>、</t>
    </r>
    <r>
      <rPr>
        <b/>
        <sz val="16"/>
        <rFont val="Times New Roman"/>
        <family val="1"/>
      </rPr>
      <t xml:space="preserve"> </t>
    </r>
    <r>
      <rPr>
        <b/>
        <sz val="16"/>
        <rFont val="標楷體"/>
        <family val="4"/>
        <charset val="136"/>
      </rPr>
      <t>逾期未繳保險費暨滯納金移送強制執行狀況統計表</t>
    </r>
    <phoneticPr fontId="1" type="noConversion"/>
  </si>
  <si>
    <r>
      <t xml:space="preserve">       </t>
    </r>
    <r>
      <rPr>
        <b/>
        <sz val="14"/>
        <rFont val="標楷體"/>
        <family val="4"/>
        <charset val="136"/>
      </rPr>
      <t>送件期間 : 民國92年1月至98年12月</t>
    </r>
    <phoneticPr fontId="1" type="noConversion"/>
  </si>
  <si>
    <t>製表日期 : 98年12月31日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</si>
</sst>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0.00_);[Red]\(0.00\)"/>
    <numFmt numFmtId="178" formatCode="0.00_ "/>
    <numFmt numFmtId="179" formatCode="#,##0_ "/>
    <numFmt numFmtId="180" formatCode="#,##0.00_);[Red]\(#,##0.00\)"/>
  </numFmts>
  <fonts count="2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標楷體"/>
      <family val="4"/>
      <charset val="136"/>
    </font>
    <font>
      <sz val="12"/>
      <color indexed="25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b/>
      <sz val="11"/>
      <name val="新細明體"/>
      <family val="1"/>
      <charset val="136"/>
    </font>
    <font>
      <b/>
      <sz val="11"/>
      <name val="Times New Roman"/>
      <family val="1"/>
    </font>
    <font>
      <b/>
      <sz val="13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/>
    <xf numFmtId="0" fontId="5" fillId="0" borderId="0" xfId="0" applyFont="1"/>
    <xf numFmtId="0" fontId="9" fillId="0" borderId="0" xfId="0" applyFont="1" applyAlignment="1"/>
    <xf numFmtId="0" fontId="7" fillId="0" borderId="0" xfId="0" applyFont="1"/>
    <xf numFmtId="0" fontId="6" fillId="0" borderId="0" xfId="0" applyFont="1" applyAlignment="1"/>
    <xf numFmtId="2" fontId="13" fillId="0" borderId="4" xfId="0" applyNumberFormat="1" applyFont="1" applyBorder="1" applyAlignment="1"/>
    <xf numFmtId="2" fontId="14" fillId="0" borderId="4" xfId="0" applyNumberFormat="1" applyFont="1" applyBorder="1" applyAlignment="1"/>
    <xf numFmtId="2" fontId="13" fillId="0" borderId="2" xfId="0" applyNumberFormat="1" applyFont="1" applyBorder="1" applyAlignment="1"/>
    <xf numFmtId="2" fontId="13" fillId="0" borderId="2" xfId="0" applyNumberFormat="1" applyFont="1" applyBorder="1" applyAlignment="1">
      <alignment horizontal="right"/>
    </xf>
    <xf numFmtId="0" fontId="14" fillId="0" borderId="0" xfId="0" applyFont="1" applyAlignment="1"/>
    <xf numFmtId="0" fontId="15" fillId="0" borderId="0" xfId="0" applyFont="1"/>
    <xf numFmtId="0" fontId="14" fillId="0" borderId="0" xfId="0" applyFont="1"/>
    <xf numFmtId="0" fontId="11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 shrinkToFit="1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3" fontId="14" fillId="0" borderId="0" xfId="0" applyNumberFormat="1" applyFont="1" applyBorder="1"/>
    <xf numFmtId="2" fontId="14" fillId="0" borderId="0" xfId="0" applyNumberFormat="1" applyFont="1" applyBorder="1" applyAlignment="1"/>
    <xf numFmtId="3" fontId="13" fillId="0" borderId="0" xfId="0" applyNumberFormat="1" applyFont="1" applyBorder="1" applyAlignment="1">
      <alignment horizontal="right" vertical="center"/>
    </xf>
    <xf numFmtId="2" fontId="14" fillId="0" borderId="0" xfId="0" applyNumberFormat="1" applyFont="1" applyBorder="1" applyAlignment="1">
      <alignment horizontal="right"/>
    </xf>
    <xf numFmtId="2" fontId="14" fillId="0" borderId="0" xfId="0" applyNumberFormat="1" applyFont="1" applyBorder="1" applyAlignment="1">
      <alignment wrapText="1"/>
    </xf>
    <xf numFmtId="2" fontId="13" fillId="0" borderId="4" xfId="0" applyNumberFormat="1" applyFont="1" applyBorder="1" applyAlignment="1">
      <alignment horizontal="right" vertical="center"/>
    </xf>
    <xf numFmtId="2" fontId="13" fillId="0" borderId="5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2" fontId="13" fillId="0" borderId="2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" fillId="0" borderId="9" xfId="0" applyFont="1" applyBorder="1" applyAlignment="1"/>
    <xf numFmtId="0" fontId="2" fillId="0" borderId="10" xfId="0" applyFont="1" applyBorder="1"/>
    <xf numFmtId="0" fontId="2" fillId="0" borderId="9" xfId="0" applyFont="1" applyBorder="1"/>
    <xf numFmtId="0" fontId="2" fillId="0" borderId="8" xfId="0" applyFont="1" applyBorder="1"/>
    <xf numFmtId="0" fontId="11" fillId="0" borderId="9" xfId="0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79" fontId="15" fillId="0" borderId="8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178" fontId="11" fillId="0" borderId="8" xfId="0" applyNumberFormat="1" applyFont="1" applyBorder="1" applyAlignment="1">
      <alignment horizontal="right" vertical="center"/>
    </xf>
    <xf numFmtId="0" fontId="17" fillId="0" borderId="0" xfId="0" applyFont="1"/>
    <xf numFmtId="0" fontId="8" fillId="0" borderId="0" xfId="0" applyFont="1" applyAlignment="1">
      <alignment horizontal="left"/>
    </xf>
    <xf numFmtId="178" fontId="15" fillId="0" borderId="10" xfId="0" applyNumberFormat="1" applyFont="1" applyBorder="1"/>
    <xf numFmtId="0" fontId="3" fillId="0" borderId="10" xfId="0" applyFont="1" applyBorder="1"/>
    <xf numFmtId="0" fontId="12" fillId="0" borderId="9" xfId="0" applyFont="1" applyBorder="1"/>
    <xf numFmtId="0" fontId="0" fillId="0" borderId="11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178" fontId="13" fillId="0" borderId="10" xfId="0" applyNumberFormat="1" applyFont="1" applyBorder="1"/>
    <xf numFmtId="0" fontId="19" fillId="0" borderId="0" xfId="0" applyFont="1"/>
    <xf numFmtId="0" fontId="4" fillId="0" borderId="0" xfId="0" applyFont="1"/>
    <xf numFmtId="0" fontId="20" fillId="0" borderId="0" xfId="0" applyFont="1"/>
    <xf numFmtId="0" fontId="13" fillId="0" borderId="0" xfId="0" applyFont="1"/>
    <xf numFmtId="0" fontId="2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176" fontId="15" fillId="0" borderId="2" xfId="0" applyNumberFormat="1" applyFont="1" applyBorder="1" applyAlignment="1">
      <alignment vertical="center"/>
    </xf>
    <xf numFmtId="179" fontId="2" fillId="0" borderId="2" xfId="0" applyNumberFormat="1" applyFont="1" applyBorder="1" applyAlignment="1">
      <alignment vertical="center"/>
    </xf>
    <xf numFmtId="2" fontId="11" fillId="0" borderId="12" xfId="0" applyNumberFormat="1" applyFont="1" applyBorder="1" applyAlignment="1"/>
    <xf numFmtId="2" fontId="11" fillId="0" borderId="12" xfId="0" applyNumberFormat="1" applyFont="1" applyBorder="1" applyAlignment="1">
      <alignment horizontal="right"/>
    </xf>
    <xf numFmtId="179" fontId="15" fillId="0" borderId="11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80" fontId="15" fillId="0" borderId="3" xfId="0" applyNumberFormat="1" applyFont="1" applyBorder="1" applyAlignment="1">
      <alignment vertical="center"/>
    </xf>
    <xf numFmtId="179" fontId="16" fillId="0" borderId="3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10" fontId="15" fillId="0" borderId="9" xfId="0" applyNumberFormat="1" applyFont="1" applyBorder="1" applyAlignment="1">
      <alignment vertical="center"/>
    </xf>
    <xf numFmtId="179" fontId="16" fillId="0" borderId="11" xfId="0" applyNumberFormat="1" applyFont="1" applyBorder="1" applyAlignment="1">
      <alignment vertical="center"/>
    </xf>
    <xf numFmtId="180" fontId="11" fillId="0" borderId="13" xfId="0" applyNumberFormat="1" applyFont="1" applyBorder="1" applyAlignment="1">
      <alignment horizontal="right" vertical="center"/>
    </xf>
    <xf numFmtId="178" fontId="11" fillId="0" borderId="13" xfId="0" applyNumberFormat="1" applyFont="1" applyBorder="1" applyAlignment="1">
      <alignment horizontal="right"/>
    </xf>
    <xf numFmtId="2" fontId="11" fillId="0" borderId="14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 vertical="center"/>
    </xf>
    <xf numFmtId="0" fontId="15" fillId="0" borderId="4" xfId="0" applyFont="1" applyBorder="1" applyAlignment="1"/>
    <xf numFmtId="0" fontId="11" fillId="0" borderId="15" xfId="0" applyFont="1" applyBorder="1" applyAlignment="1">
      <alignment horizontal="center"/>
    </xf>
    <xf numFmtId="0" fontId="15" fillId="0" borderId="15" xfId="0" applyFont="1" applyBorder="1" applyAlignment="1"/>
    <xf numFmtId="0" fontId="15" fillId="0" borderId="1" xfId="0" applyFont="1" applyBorder="1" applyAlignment="1"/>
    <xf numFmtId="0" fontId="11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0" xfId="0" applyFont="1" applyBorder="1" applyAlignment="1">
      <alignment horizontal="center"/>
    </xf>
    <xf numFmtId="0" fontId="15" fillId="0" borderId="10" xfId="0" applyFont="1" applyBorder="1" applyAlignment="1"/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3" fillId="0" borderId="18" xfId="0" applyFont="1" applyBorder="1" applyAlignment="1">
      <alignment horizontal="left" vertical="center"/>
    </xf>
    <xf numFmtId="2" fontId="13" fillId="0" borderId="18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/>
    <xf numFmtId="2" fontId="4" fillId="0" borderId="14" xfId="0" applyNumberFormat="1" applyFont="1" applyBorder="1" applyAlignment="1"/>
    <xf numFmtId="178" fontId="13" fillId="0" borderId="4" xfId="0" applyNumberFormat="1" applyFont="1" applyBorder="1" applyAlignment="1"/>
    <xf numFmtId="178" fontId="14" fillId="0" borderId="4" xfId="0" applyNumberFormat="1" applyFont="1" applyBorder="1" applyAlignment="1"/>
    <xf numFmtId="178" fontId="11" fillId="0" borderId="12" xfId="0" applyNumberFormat="1" applyFont="1" applyBorder="1" applyAlignment="1"/>
    <xf numFmtId="178" fontId="13" fillId="0" borderId="2" xfId="0" applyNumberFormat="1" applyFont="1" applyBorder="1" applyAlignment="1"/>
    <xf numFmtId="177" fontId="4" fillId="0" borderId="1" xfId="0" applyNumberFormat="1" applyFont="1" applyBorder="1" applyAlignment="1"/>
    <xf numFmtId="177" fontId="4" fillId="0" borderId="14" xfId="0" applyNumberFormat="1" applyFont="1" applyBorder="1" applyAlignment="1"/>
    <xf numFmtId="177" fontId="13" fillId="0" borderId="4" xfId="0" applyNumberFormat="1" applyFont="1" applyBorder="1" applyAlignment="1"/>
    <xf numFmtId="177" fontId="14" fillId="0" borderId="4" xfId="0" applyNumberFormat="1" applyFont="1" applyBorder="1" applyAlignment="1"/>
    <xf numFmtId="177" fontId="11" fillId="0" borderId="12" xfId="0" applyNumberFormat="1" applyFont="1" applyBorder="1" applyAlignment="1"/>
    <xf numFmtId="177" fontId="13" fillId="0" borderId="2" xfId="0" applyNumberFormat="1" applyFont="1" applyBorder="1" applyAlignment="1"/>
    <xf numFmtId="178" fontId="11" fillId="0" borderId="1" xfId="0" applyNumberFormat="1" applyFont="1" applyBorder="1" applyAlignment="1"/>
    <xf numFmtId="178" fontId="11" fillId="0" borderId="14" xfId="0" applyNumberFormat="1" applyFont="1" applyBorder="1" applyAlignment="1"/>
    <xf numFmtId="178" fontId="11" fillId="0" borderId="12" xfId="0" applyNumberFormat="1" applyFont="1" applyBorder="1" applyAlignment="1">
      <alignment vertical="center"/>
    </xf>
    <xf numFmtId="178" fontId="4" fillId="0" borderId="1" xfId="0" applyNumberFormat="1" applyFont="1" applyBorder="1" applyAlignment="1"/>
    <xf numFmtId="178" fontId="4" fillId="0" borderId="14" xfId="0" applyNumberFormat="1" applyFont="1" applyBorder="1" applyAlignment="1"/>
    <xf numFmtId="178" fontId="11" fillId="0" borderId="16" xfId="0" applyNumberFormat="1" applyFont="1" applyBorder="1" applyAlignment="1">
      <alignment horizontal="right"/>
    </xf>
    <xf numFmtId="178" fontId="11" fillId="0" borderId="14" xfId="0" applyNumberFormat="1" applyFont="1" applyBorder="1" applyAlignment="1">
      <alignment horizontal="right"/>
    </xf>
    <xf numFmtId="178" fontId="13" fillId="0" borderId="4" xfId="0" applyNumberFormat="1" applyFont="1" applyBorder="1" applyAlignment="1">
      <alignment horizontal="right"/>
    </xf>
    <xf numFmtId="178" fontId="11" fillId="0" borderId="12" xfId="0" applyNumberFormat="1" applyFont="1" applyBorder="1" applyAlignment="1">
      <alignment horizontal="right"/>
    </xf>
    <xf numFmtId="178" fontId="13" fillId="0" borderId="2" xfId="0" applyNumberFormat="1" applyFont="1" applyBorder="1" applyAlignment="1">
      <alignment horizontal="right"/>
    </xf>
    <xf numFmtId="178" fontId="13" fillId="0" borderId="5" xfId="0" applyNumberFormat="1" applyFont="1" applyBorder="1" applyAlignment="1">
      <alignment horizontal="right"/>
    </xf>
    <xf numFmtId="178" fontId="11" fillId="0" borderId="13" xfId="0" applyNumberFormat="1" applyFont="1" applyBorder="1" applyAlignment="1">
      <alignment horizontal="right" vertical="center"/>
    </xf>
    <xf numFmtId="178" fontId="11" fillId="0" borderId="14" xfId="0" applyNumberFormat="1" applyFont="1" applyBorder="1" applyAlignment="1">
      <alignment horizontal="right" vertical="center"/>
    </xf>
    <xf numFmtId="178" fontId="13" fillId="0" borderId="4" xfId="0" applyNumberFormat="1" applyFont="1" applyBorder="1" applyAlignment="1">
      <alignment horizontal="right" vertical="center"/>
    </xf>
    <xf numFmtId="178" fontId="11" fillId="0" borderId="12" xfId="0" applyNumberFormat="1" applyFont="1" applyBorder="1" applyAlignment="1">
      <alignment horizontal="right" vertical="center"/>
    </xf>
    <xf numFmtId="178" fontId="13" fillId="0" borderId="18" xfId="0" applyNumberFormat="1" applyFont="1" applyBorder="1" applyAlignment="1">
      <alignment horizontal="right" vertical="center"/>
    </xf>
    <xf numFmtId="178" fontId="13" fillId="0" borderId="2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/>
    <xf numFmtId="4" fontId="4" fillId="0" borderId="14" xfId="0" applyNumberFormat="1" applyFont="1" applyBorder="1" applyAlignment="1"/>
    <xf numFmtId="4" fontId="13" fillId="0" borderId="4" xfId="0" applyNumberFormat="1" applyFont="1" applyBorder="1" applyAlignment="1"/>
    <xf numFmtId="4" fontId="11" fillId="0" borderId="12" xfId="0" applyNumberFormat="1" applyFont="1" applyBorder="1" applyAlignment="1"/>
    <xf numFmtId="4" fontId="13" fillId="0" borderId="2" xfId="0" applyNumberFormat="1" applyFont="1" applyBorder="1" applyAlignment="1"/>
    <xf numFmtId="176" fontId="11" fillId="0" borderId="13" xfId="0" applyNumberFormat="1" applyFont="1" applyBorder="1" applyAlignment="1">
      <alignment horizontal="right"/>
    </xf>
    <xf numFmtId="176" fontId="11" fillId="0" borderId="14" xfId="0" applyNumberFormat="1" applyFont="1" applyBorder="1" applyAlignment="1">
      <alignment horizontal="right"/>
    </xf>
    <xf numFmtId="176" fontId="13" fillId="0" borderId="4" xfId="0" applyNumberFormat="1" applyFont="1" applyBorder="1" applyAlignment="1">
      <alignment horizontal="right"/>
    </xf>
    <xf numFmtId="176" fontId="11" fillId="0" borderId="12" xfId="0" applyNumberFormat="1" applyFont="1" applyBorder="1" applyAlignment="1">
      <alignment horizontal="right" vertical="center"/>
    </xf>
    <xf numFmtId="176" fontId="13" fillId="0" borderId="2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 vertical="center"/>
    </xf>
    <xf numFmtId="4" fontId="11" fillId="0" borderId="14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3" fillId="0" borderId="18" xfId="0" applyNumberFormat="1" applyFont="1" applyBorder="1" applyAlignment="1">
      <alignment horizontal="right" vertical="center"/>
    </xf>
    <xf numFmtId="4" fontId="13" fillId="0" borderId="2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5" fillId="0" borderId="4" xfId="0" applyFont="1" applyBorder="1" applyAlignment="1"/>
    <xf numFmtId="0" fontId="15" fillId="0" borderId="2" xfId="0" applyFont="1" applyBorder="1" applyAlignment="1"/>
    <xf numFmtId="0" fontId="11" fillId="0" borderId="19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5" fillId="0" borderId="15" xfId="0" applyFont="1" applyBorder="1" applyAlignment="1"/>
    <xf numFmtId="0" fontId="15" fillId="0" borderId="10" xfId="0" applyFont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1" fillId="0" borderId="20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/>
    <xf numFmtId="0" fontId="15" fillId="0" borderId="14" xfId="0" applyFont="1" applyBorder="1" applyAlignment="1"/>
    <xf numFmtId="0" fontId="11" fillId="0" borderId="1" xfId="0" applyFont="1" applyBorder="1" applyAlignment="1">
      <alignment horizontal="center"/>
    </xf>
    <xf numFmtId="0" fontId="15" fillId="0" borderId="19" xfId="0" applyFont="1" applyBorder="1" applyAlignment="1"/>
    <xf numFmtId="0" fontId="15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tabSelected="1" workbookViewId="0">
      <selection activeCell="N29" sqref="N29"/>
    </sheetView>
  </sheetViews>
  <sheetFormatPr defaultRowHeight="16.5"/>
  <cols>
    <col min="1" max="1" width="17.625" customWidth="1"/>
    <col min="2" max="2" width="13.75" customWidth="1"/>
    <col min="3" max="3" width="9.625" bestFit="1" customWidth="1"/>
    <col min="4" max="4" width="9.25" hidden="1" customWidth="1"/>
    <col min="5" max="5" width="14.25" customWidth="1"/>
    <col min="6" max="6" width="10.5" bestFit="1" customWidth="1"/>
    <col min="7" max="7" width="0" hidden="1" customWidth="1"/>
    <col min="8" max="8" width="15.375" customWidth="1"/>
    <col min="9" max="9" width="10.5" bestFit="1" customWidth="1"/>
    <col min="10" max="10" width="0" hidden="1" customWidth="1"/>
  </cols>
  <sheetData>
    <row r="1" spans="1:10" ht="21">
      <c r="A1" s="48" t="s">
        <v>26</v>
      </c>
      <c r="B1" s="13"/>
      <c r="C1" s="13"/>
      <c r="D1" s="13"/>
      <c r="E1" s="13"/>
      <c r="F1" s="13"/>
      <c r="G1" s="13"/>
      <c r="H1" s="13"/>
      <c r="I1" s="13"/>
      <c r="J1" s="8"/>
    </row>
    <row r="2" spans="1:10" ht="19.5">
      <c r="A2" s="14"/>
      <c r="B2" s="6" t="s">
        <v>27</v>
      </c>
      <c r="C2" s="15"/>
      <c r="D2" s="15"/>
      <c r="E2" s="14"/>
      <c r="F2" s="14"/>
      <c r="G2" s="14"/>
      <c r="H2" s="14"/>
      <c r="I2" s="14"/>
      <c r="J2" s="4"/>
    </row>
    <row r="3" spans="1:10" ht="19.5">
      <c r="A3" s="14"/>
      <c r="B3" s="5"/>
      <c r="C3" s="58" t="s">
        <v>18</v>
      </c>
      <c r="D3" s="5" t="s">
        <v>18</v>
      </c>
      <c r="F3" s="14"/>
      <c r="G3" s="14"/>
      <c r="H3" s="152" t="s">
        <v>24</v>
      </c>
      <c r="I3" s="152"/>
      <c r="J3" s="4"/>
    </row>
    <row r="4" spans="1:10" ht="18.75" customHeight="1">
      <c r="A4" s="157" t="s">
        <v>9</v>
      </c>
      <c r="B4" s="160" t="s">
        <v>0</v>
      </c>
      <c r="C4" s="144"/>
      <c r="D4" s="89"/>
      <c r="E4" s="160" t="s">
        <v>14</v>
      </c>
      <c r="F4" s="161"/>
      <c r="G4" s="90"/>
      <c r="H4" s="160" t="s">
        <v>15</v>
      </c>
      <c r="I4" s="162"/>
      <c r="J4" s="33"/>
    </row>
    <row r="5" spans="1:10">
      <c r="A5" s="158"/>
      <c r="B5" s="153" t="s">
        <v>2</v>
      </c>
      <c r="C5" s="155" t="s">
        <v>16</v>
      </c>
      <c r="D5" s="37"/>
      <c r="E5" s="153" t="s">
        <v>2</v>
      </c>
      <c r="F5" s="155" t="s">
        <v>16</v>
      </c>
      <c r="G5" s="37"/>
      <c r="H5" s="153" t="s">
        <v>2</v>
      </c>
      <c r="I5" s="153" t="s">
        <v>16</v>
      </c>
      <c r="J5" s="35"/>
    </row>
    <row r="6" spans="1:10" ht="17.25" thickBot="1">
      <c r="A6" s="159"/>
      <c r="B6" s="154"/>
      <c r="C6" s="163"/>
      <c r="D6" s="91"/>
      <c r="E6" s="154"/>
      <c r="F6" s="156"/>
      <c r="G6" s="92"/>
      <c r="H6" s="154"/>
      <c r="I6" s="154"/>
      <c r="J6" s="36"/>
    </row>
    <row r="7" spans="1:10" ht="21.95" hidden="1" customHeight="1">
      <c r="A7" s="3" t="s">
        <v>10</v>
      </c>
      <c r="B7" s="63">
        <f>E7+H7</f>
        <v>4283040.82</v>
      </c>
      <c r="C7" s="61"/>
      <c r="D7" s="46">
        <v>100</v>
      </c>
      <c r="E7" s="63">
        <f>E9+E8</f>
        <v>1393218.54</v>
      </c>
      <c r="F7" s="61"/>
      <c r="G7" s="64">
        <f>E7/B7*100</f>
        <v>32.52872430013403</v>
      </c>
      <c r="H7" s="65">
        <f>H8+H9</f>
        <v>2889822.28</v>
      </c>
      <c r="I7" s="62"/>
      <c r="J7" s="49">
        <f>100-G7</f>
        <v>67.47127569986597</v>
      </c>
    </row>
    <row r="8" spans="1:10" ht="21.95" hidden="1" customHeight="1">
      <c r="A8" s="83"/>
      <c r="B8" s="43">
        <f>E8+H8</f>
        <v>4282604.22</v>
      </c>
      <c r="C8" s="44"/>
      <c r="D8" s="41"/>
      <c r="E8" s="45">
        <v>1393126</v>
      </c>
      <c r="F8" s="44"/>
      <c r="G8" s="41"/>
      <c r="H8" s="45">
        <f>9963718*0.29</f>
        <v>2889478.2199999997</v>
      </c>
      <c r="I8" s="41"/>
      <c r="J8" s="49"/>
    </row>
    <row r="9" spans="1:10" s="57" customFormat="1" ht="26.1" customHeight="1">
      <c r="A9" s="16" t="s">
        <v>11</v>
      </c>
      <c r="B9" s="124">
        <f>B10+B16</f>
        <v>436.59999999999997</v>
      </c>
      <c r="C9" s="110">
        <v>100</v>
      </c>
      <c r="D9" s="95">
        <f>B9/B7*100</f>
        <v>1.0193692246902282E-2</v>
      </c>
      <c r="E9" s="124">
        <f>E10+E16</f>
        <v>92.539999999999992</v>
      </c>
      <c r="F9" s="101">
        <v>100</v>
      </c>
      <c r="G9" s="95">
        <f>E9/E7*100</f>
        <v>6.6421740267682619E-3</v>
      </c>
      <c r="H9" s="124">
        <f>H10+H16</f>
        <v>344.06</v>
      </c>
      <c r="I9" s="107">
        <v>100</v>
      </c>
      <c r="J9" s="56">
        <f>H9/H7*100</f>
        <v>1.1905922463854766E-2</v>
      </c>
    </row>
    <row r="10" spans="1:10" s="7" customFormat="1" ht="26.1" customHeight="1" thickBot="1">
      <c r="A10" s="88" t="s">
        <v>13</v>
      </c>
      <c r="B10" s="125">
        <f>B15+B14+B13+B12+B11</f>
        <v>366.52</v>
      </c>
      <c r="C10" s="111">
        <f>B10/B9*100</f>
        <v>83.94869445716904</v>
      </c>
      <c r="D10" s="96"/>
      <c r="E10" s="125">
        <f>E15+E14+E13+E12+E11</f>
        <v>72.069999999999993</v>
      </c>
      <c r="F10" s="102">
        <f>E10/E9*100</f>
        <v>77.879835746704131</v>
      </c>
      <c r="G10" s="96"/>
      <c r="H10" s="125">
        <f>H15+H14+H13+H12+H11</f>
        <v>294.45</v>
      </c>
      <c r="I10" s="108">
        <f>H10/H9*100</f>
        <v>85.581003313375575</v>
      </c>
      <c r="J10" s="50"/>
    </row>
    <row r="11" spans="1:10" ht="26.1" customHeight="1">
      <c r="A11" s="17" t="s">
        <v>4</v>
      </c>
      <c r="B11" s="126">
        <f>E11+H11</f>
        <v>168.08</v>
      </c>
      <c r="C11" s="97">
        <f>B11/$B$10*100</f>
        <v>45.858343337334937</v>
      </c>
      <c r="D11" s="9"/>
      <c r="E11" s="126">
        <v>34.020000000000003</v>
      </c>
      <c r="F11" s="103">
        <f>E11/$E$10*100</f>
        <v>47.204107118079655</v>
      </c>
      <c r="G11" s="9"/>
      <c r="H11" s="126">
        <v>134.06</v>
      </c>
      <c r="I11" s="97">
        <f>H11/$H$10*100</f>
        <v>45.528952283919175</v>
      </c>
      <c r="J11" s="51"/>
    </row>
    <row r="12" spans="1:10" ht="26.1" customHeight="1">
      <c r="A12" s="17" t="s">
        <v>5</v>
      </c>
      <c r="B12" s="126">
        <f>E12+H12</f>
        <v>188.42999999999998</v>
      </c>
      <c r="C12" s="97">
        <f>B12/$B$10*100</f>
        <v>51.410564225690273</v>
      </c>
      <c r="D12" s="9"/>
      <c r="E12" s="126">
        <v>36.04</v>
      </c>
      <c r="F12" s="103">
        <f>E12/$E$10*100</f>
        <v>50.006937699458867</v>
      </c>
      <c r="G12" s="9"/>
      <c r="H12" s="126">
        <v>152.38999999999999</v>
      </c>
      <c r="I12" s="97">
        <f>H12/$H$10*100</f>
        <v>51.754117846833083</v>
      </c>
      <c r="J12" s="52"/>
    </row>
    <row r="13" spans="1:10" ht="26.1" customHeight="1" thickBot="1">
      <c r="A13" s="17" t="s">
        <v>6</v>
      </c>
      <c r="B13" s="126">
        <f>E13+H13</f>
        <v>10.01</v>
      </c>
      <c r="C13" s="97">
        <f>B13/$B$10*100</f>
        <v>2.73109243697479</v>
      </c>
      <c r="D13" s="9"/>
      <c r="E13" s="126">
        <v>2.0099999999999998</v>
      </c>
      <c r="F13" s="103">
        <f>E13/$E$10*100</f>
        <v>2.7889551824614958</v>
      </c>
      <c r="G13" s="9"/>
      <c r="H13" s="126">
        <v>8</v>
      </c>
      <c r="I13" s="97">
        <f>H13/$H$10*100</f>
        <v>2.7169298692477502</v>
      </c>
      <c r="J13" s="52"/>
    </row>
    <row r="14" spans="1:10" ht="26.1" hidden="1" customHeight="1" thickBot="1">
      <c r="A14" s="18" t="s">
        <v>8</v>
      </c>
      <c r="B14" s="126">
        <f>E14+H14</f>
        <v>0</v>
      </c>
      <c r="C14" s="97">
        <f>B14/$B$10*100</f>
        <v>0</v>
      </c>
      <c r="D14" s="9"/>
      <c r="E14" s="126">
        <v>0</v>
      </c>
      <c r="F14" s="103">
        <f>E14/$E$10*100+0.01</f>
        <v>0.01</v>
      </c>
      <c r="G14" s="10"/>
      <c r="H14" s="126">
        <v>0</v>
      </c>
      <c r="I14" s="97">
        <f>H14/$H$10*100</f>
        <v>0</v>
      </c>
      <c r="J14" s="52"/>
    </row>
    <row r="15" spans="1:10" ht="26.1" hidden="1" customHeight="1" thickBot="1">
      <c r="A15" s="17" t="s">
        <v>7</v>
      </c>
      <c r="B15" s="126">
        <f>E15+H15</f>
        <v>0</v>
      </c>
      <c r="C15" s="97">
        <v>0</v>
      </c>
      <c r="D15" s="9"/>
      <c r="E15" s="126">
        <v>0</v>
      </c>
      <c r="F15" s="104">
        <v>0</v>
      </c>
      <c r="G15" s="10"/>
      <c r="H15" s="126">
        <v>0</v>
      </c>
      <c r="I15" s="98">
        <v>0</v>
      </c>
      <c r="J15" s="53"/>
    </row>
    <row r="16" spans="1:10" ht="26.1" customHeight="1" thickBot="1">
      <c r="A16" s="84" t="s">
        <v>3</v>
      </c>
      <c r="B16" s="127">
        <f>B17+B18</f>
        <v>70.08</v>
      </c>
      <c r="C16" s="99">
        <f>B16/B9*100</f>
        <v>16.051305542830967</v>
      </c>
      <c r="D16" s="66"/>
      <c r="E16" s="127">
        <f>E17+E18</f>
        <v>20.470000000000002</v>
      </c>
      <c r="F16" s="105">
        <f>E16/E9*100</f>
        <v>22.120164253295876</v>
      </c>
      <c r="G16" s="66"/>
      <c r="H16" s="127">
        <f>H17+H18</f>
        <v>49.61</v>
      </c>
      <c r="I16" s="109">
        <f>H16/H9*100</f>
        <v>14.418996686624425</v>
      </c>
      <c r="J16" s="54"/>
    </row>
    <row r="17" spans="1:10" ht="26.1" customHeight="1">
      <c r="A17" s="85" t="s">
        <v>21</v>
      </c>
      <c r="B17" s="126">
        <f>H17+E17</f>
        <v>58.89</v>
      </c>
      <c r="C17" s="97">
        <f>B17/B16*100</f>
        <v>84.032534246575338</v>
      </c>
      <c r="D17" s="9"/>
      <c r="E17" s="126">
        <v>18.03</v>
      </c>
      <c r="F17" s="103">
        <f>E17/$E$16*100</f>
        <v>88.080117244748408</v>
      </c>
      <c r="G17" s="9"/>
      <c r="H17" s="126">
        <v>40.86</v>
      </c>
      <c r="I17" s="97">
        <f>H17/$H$16*100</f>
        <v>82.362426930054426</v>
      </c>
      <c r="J17" s="55"/>
    </row>
    <row r="18" spans="1:10" ht="26.1" customHeight="1">
      <c r="A18" s="19" t="s">
        <v>12</v>
      </c>
      <c r="B18" s="128">
        <f>H18+E18</f>
        <v>11.19</v>
      </c>
      <c r="C18" s="100">
        <f>B18/B16*100</f>
        <v>15.967465753424657</v>
      </c>
      <c r="D18" s="11"/>
      <c r="E18" s="128">
        <v>2.44</v>
      </c>
      <c r="F18" s="106">
        <f>E18/$E$16*100</f>
        <v>11.919882755251585</v>
      </c>
      <c r="G18" s="11"/>
      <c r="H18" s="128">
        <v>8.75</v>
      </c>
      <c r="I18" s="100">
        <f>H18/$H$16*100</f>
        <v>17.637573069945574</v>
      </c>
      <c r="J18" s="53"/>
    </row>
    <row r="19" spans="1:10">
      <c r="A19" s="20"/>
      <c r="B19" s="21"/>
      <c r="C19" s="22"/>
      <c r="D19" s="22"/>
      <c r="E19" s="23"/>
      <c r="F19" s="24"/>
      <c r="G19" s="24"/>
      <c r="H19" s="21"/>
      <c r="I19" s="25"/>
      <c r="J19" s="1"/>
    </row>
    <row r="20" spans="1:10">
      <c r="A20" s="15"/>
      <c r="B20" s="15"/>
      <c r="C20" s="15"/>
      <c r="D20" s="15"/>
      <c r="E20" s="15"/>
      <c r="F20" s="15"/>
      <c r="G20" s="15"/>
      <c r="H20" s="15"/>
      <c r="I20" s="15"/>
    </row>
    <row r="21" spans="1:10" ht="17.25">
      <c r="A21" s="14"/>
      <c r="B21" s="15"/>
      <c r="C21" s="58" t="s">
        <v>20</v>
      </c>
      <c r="D21" s="47" t="s">
        <v>19</v>
      </c>
      <c r="F21" s="14"/>
      <c r="G21" s="14"/>
      <c r="H21" s="152" t="s">
        <v>25</v>
      </c>
      <c r="I21" s="152"/>
      <c r="J21" s="4"/>
    </row>
    <row r="22" spans="1:10">
      <c r="A22" s="141" t="s">
        <v>9</v>
      </c>
      <c r="B22" s="144" t="s">
        <v>0</v>
      </c>
      <c r="C22" s="145"/>
      <c r="D22" s="81"/>
      <c r="E22" s="144" t="s">
        <v>14</v>
      </c>
      <c r="F22" s="146"/>
      <c r="G22" s="82"/>
      <c r="H22" s="144" t="s">
        <v>15</v>
      </c>
      <c r="I22" s="147"/>
      <c r="J22" s="34"/>
    </row>
    <row r="23" spans="1:10">
      <c r="A23" s="142"/>
      <c r="B23" s="148" t="s">
        <v>17</v>
      </c>
      <c r="C23" s="150" t="s">
        <v>16</v>
      </c>
      <c r="D23" s="37"/>
      <c r="E23" s="148" t="s">
        <v>1</v>
      </c>
      <c r="F23" s="150" t="s">
        <v>16</v>
      </c>
      <c r="G23" s="37"/>
      <c r="H23" s="148" t="s">
        <v>1</v>
      </c>
      <c r="I23" s="148" t="s">
        <v>16</v>
      </c>
      <c r="J23" s="35"/>
    </row>
    <row r="24" spans="1:10" ht="17.25" thickBot="1">
      <c r="A24" s="143"/>
      <c r="B24" s="149"/>
      <c r="C24" s="151"/>
      <c r="D24" s="32"/>
      <c r="E24" s="149"/>
      <c r="F24" s="151"/>
      <c r="G24" s="32"/>
      <c r="H24" s="149"/>
      <c r="I24" s="149"/>
      <c r="J24" s="36"/>
    </row>
    <row r="25" spans="1:10" ht="21.95" hidden="1" customHeight="1">
      <c r="A25" s="2" t="s">
        <v>10</v>
      </c>
      <c r="B25" s="42">
        <f>H25+E25</f>
        <v>131457.98000000001</v>
      </c>
      <c r="C25" s="31"/>
      <c r="D25" s="39">
        <v>100</v>
      </c>
      <c r="E25" s="38">
        <f>E26+E27</f>
        <v>24788.43</v>
      </c>
      <c r="F25" s="30"/>
      <c r="G25" s="40">
        <f>E25/B25*100</f>
        <v>18.856542600152533</v>
      </c>
      <c r="H25" s="38">
        <f>H27+H26</f>
        <v>106669.55</v>
      </c>
      <c r="I25" s="62"/>
      <c r="J25" s="49">
        <f>100-G25</f>
        <v>81.143457399847463</v>
      </c>
    </row>
    <row r="26" spans="1:10" ht="21.95" hidden="1" customHeight="1">
      <c r="A26" s="80"/>
      <c r="B26" s="68">
        <f>H26+E26</f>
        <v>128926.3</v>
      </c>
      <c r="C26" s="69"/>
      <c r="D26" s="70"/>
      <c r="E26" s="71">
        <f>81509*0.3</f>
        <v>24452.7</v>
      </c>
      <c r="F26" s="72"/>
      <c r="G26" s="73"/>
      <c r="H26" s="74">
        <f>1044736*0.1</f>
        <v>104473.60000000001</v>
      </c>
      <c r="I26" s="86"/>
      <c r="J26" s="49"/>
    </row>
    <row r="27" spans="1:10" ht="26.1" customHeight="1">
      <c r="A27" s="87" t="s">
        <v>11</v>
      </c>
      <c r="B27" s="134">
        <f>E27+H27</f>
        <v>2531.6799999999998</v>
      </c>
      <c r="C27" s="118">
        <v>100</v>
      </c>
      <c r="D27" s="75">
        <f>B27/B25*100</f>
        <v>1.9258473315959972</v>
      </c>
      <c r="E27" s="140">
        <f>E34+E28</f>
        <v>335.72999999999996</v>
      </c>
      <c r="F27" s="112">
        <v>100</v>
      </c>
      <c r="G27" s="76">
        <f>E27/E25*100</f>
        <v>1.354381862828747</v>
      </c>
      <c r="H27" s="129">
        <f>H34+H28</f>
        <v>2195.9499999999998</v>
      </c>
      <c r="I27" s="112">
        <v>100</v>
      </c>
      <c r="J27" s="49">
        <f>H27/H25*100</f>
        <v>2.058647477185382</v>
      </c>
    </row>
    <row r="28" spans="1:10" ht="26.1" customHeight="1" thickBot="1">
      <c r="A28" s="88" t="s">
        <v>13</v>
      </c>
      <c r="B28" s="135">
        <f t="shared" ref="B28:B36" si="0">H28+E28</f>
        <v>2133.8199999999997</v>
      </c>
      <c r="C28" s="119">
        <f>B28/B27*100</f>
        <v>84.284743727485306</v>
      </c>
      <c r="D28" s="77"/>
      <c r="E28" s="135">
        <f>E29+E30+E31+E32+E33</f>
        <v>280.39</v>
      </c>
      <c r="F28" s="113">
        <f>E28/E27*100</f>
        <v>83.51651624817562</v>
      </c>
      <c r="G28" s="78"/>
      <c r="H28" s="130">
        <f>H29+H30+H31+H32+H33</f>
        <v>1853.4299999999998</v>
      </c>
      <c r="I28" s="113">
        <f>H28/H27*100</f>
        <v>84.402194949793937</v>
      </c>
      <c r="J28" s="54"/>
    </row>
    <row r="29" spans="1:10" ht="26.1" customHeight="1">
      <c r="A29" s="17" t="s">
        <v>4</v>
      </c>
      <c r="B29" s="136">
        <f t="shared" si="0"/>
        <v>708.12</v>
      </c>
      <c r="C29" s="120">
        <f>B29/$B$28*100</f>
        <v>33.185554545369342</v>
      </c>
      <c r="D29" s="26"/>
      <c r="E29" s="136">
        <v>124.35</v>
      </c>
      <c r="F29" s="117">
        <f>E29/$E$28*100</f>
        <v>44.348942544313282</v>
      </c>
      <c r="G29" s="27"/>
      <c r="H29" s="131">
        <v>583.77</v>
      </c>
      <c r="I29" s="114">
        <f>H29/$H$28*100</f>
        <v>31.496738479467801</v>
      </c>
      <c r="J29" s="55"/>
    </row>
    <row r="30" spans="1:10" ht="26.1" customHeight="1">
      <c r="A30" s="17" t="s">
        <v>5</v>
      </c>
      <c r="B30" s="136">
        <f t="shared" si="0"/>
        <v>1425.57</v>
      </c>
      <c r="C30" s="120">
        <f>B30/$B$28*100</f>
        <v>66.808353094450339</v>
      </c>
      <c r="D30" s="26"/>
      <c r="E30" s="136">
        <v>156.02000000000001</v>
      </c>
      <c r="F30" s="117">
        <f>E30/$E$28*100</f>
        <v>55.64392453368523</v>
      </c>
      <c r="G30" s="27"/>
      <c r="H30" s="131">
        <v>1269.55</v>
      </c>
      <c r="I30" s="114">
        <f>H30/$H$28*100</f>
        <v>68.497326578289986</v>
      </c>
      <c r="J30" s="52"/>
    </row>
    <row r="31" spans="1:10" ht="26.1" customHeight="1" thickBot="1">
      <c r="A31" s="17" t="s">
        <v>6</v>
      </c>
      <c r="B31" s="136">
        <f t="shared" si="0"/>
        <v>0.13</v>
      </c>
      <c r="C31" s="120">
        <v>0</v>
      </c>
      <c r="D31" s="26"/>
      <c r="E31" s="136">
        <v>0.02</v>
      </c>
      <c r="F31" s="117">
        <f>E31/$E$28*100</f>
        <v>7.1329220014979145E-3</v>
      </c>
      <c r="G31" s="28"/>
      <c r="H31" s="131">
        <v>0.11</v>
      </c>
      <c r="I31" s="114">
        <v>0</v>
      </c>
      <c r="J31" s="52"/>
    </row>
    <row r="32" spans="1:10" ht="26.1" hidden="1" customHeight="1" thickBot="1">
      <c r="A32" s="18" t="s">
        <v>8</v>
      </c>
      <c r="B32" s="136"/>
      <c r="C32" s="120">
        <v>0</v>
      </c>
      <c r="D32" s="26"/>
      <c r="E32" s="136">
        <v>0</v>
      </c>
      <c r="F32" s="117">
        <f>E32/$E$28*100</f>
        <v>0</v>
      </c>
      <c r="G32" s="28"/>
      <c r="H32" s="131">
        <v>0</v>
      </c>
      <c r="I32" s="114">
        <f>H32/$H$28*100+0.01</f>
        <v>0.01</v>
      </c>
      <c r="J32" s="52"/>
    </row>
    <row r="33" spans="1:10" ht="26.1" hidden="1" customHeight="1" thickBot="1">
      <c r="A33" s="17" t="s">
        <v>7</v>
      </c>
      <c r="B33" s="136">
        <f t="shared" si="0"/>
        <v>0</v>
      </c>
      <c r="C33" s="120">
        <v>0</v>
      </c>
      <c r="D33" s="26"/>
      <c r="E33" s="136">
        <v>0</v>
      </c>
      <c r="F33" s="114">
        <v>0</v>
      </c>
      <c r="G33" s="28"/>
      <c r="H33" s="131">
        <v>0</v>
      </c>
      <c r="I33" s="114">
        <v>0</v>
      </c>
      <c r="J33" s="53"/>
    </row>
    <row r="34" spans="1:10" ht="26.1" customHeight="1" thickBot="1">
      <c r="A34" s="84" t="s">
        <v>3</v>
      </c>
      <c r="B34" s="137">
        <f>B36+B35</f>
        <v>397.86</v>
      </c>
      <c r="C34" s="121">
        <f>B34/B27*100</f>
        <v>15.715256272514697</v>
      </c>
      <c r="D34" s="79"/>
      <c r="E34" s="137">
        <f>E35+E36</f>
        <v>55.339999999999996</v>
      </c>
      <c r="F34" s="115">
        <f>E34/E27*100</f>
        <v>16.483483751824384</v>
      </c>
      <c r="G34" s="67"/>
      <c r="H34" s="132">
        <f>H35+H36</f>
        <v>342.52000000000004</v>
      </c>
      <c r="I34" s="115">
        <f>H34/H27*100</f>
        <v>15.597805050206064</v>
      </c>
      <c r="J34" s="54"/>
    </row>
    <row r="35" spans="1:10" ht="26.1" customHeight="1">
      <c r="A35" s="93" t="s">
        <v>22</v>
      </c>
      <c r="B35" s="138">
        <f t="shared" si="0"/>
        <v>342.66</v>
      </c>
      <c r="C35" s="122">
        <f>B35/$B$34*100</f>
        <v>86.125772884934406</v>
      </c>
      <c r="D35" s="94"/>
      <c r="E35" s="138">
        <v>49.94</v>
      </c>
      <c r="F35" s="114">
        <f>E35/$E$34*100</f>
        <v>90.242139501264901</v>
      </c>
      <c r="G35" s="28"/>
      <c r="H35" s="131">
        <v>292.72000000000003</v>
      </c>
      <c r="I35" s="114">
        <f>H35/$H$34*100</f>
        <v>85.460703024640893</v>
      </c>
      <c r="J35" s="55"/>
    </row>
    <row r="36" spans="1:10" ht="26.1" customHeight="1">
      <c r="A36" s="19" t="s">
        <v>12</v>
      </c>
      <c r="B36" s="139">
        <f t="shared" si="0"/>
        <v>55.199999999999996</v>
      </c>
      <c r="C36" s="123">
        <f>B36/$B$34*100</f>
        <v>13.874227115065599</v>
      </c>
      <c r="D36" s="29"/>
      <c r="E36" s="139">
        <v>5.4</v>
      </c>
      <c r="F36" s="116">
        <f>E36/$E$34*100</f>
        <v>9.7578604987350932</v>
      </c>
      <c r="G36" s="12"/>
      <c r="H36" s="133">
        <v>49.8</v>
      </c>
      <c r="I36" s="116">
        <f>H36/$H$34*100</f>
        <v>14.5392969753591</v>
      </c>
      <c r="J36" s="53"/>
    </row>
    <row r="37" spans="1:10">
      <c r="A37" s="59" t="s">
        <v>23</v>
      </c>
      <c r="B37" s="15"/>
      <c r="C37" s="15"/>
      <c r="D37" s="15"/>
      <c r="E37" s="15"/>
      <c r="F37" s="15"/>
      <c r="G37" s="15"/>
      <c r="H37" s="60" t="s">
        <v>28</v>
      </c>
      <c r="I37" s="15"/>
    </row>
    <row r="38" spans="1:10">
      <c r="B38" s="7"/>
    </row>
  </sheetData>
  <mergeCells count="22">
    <mergeCell ref="A4:A6"/>
    <mergeCell ref="B4:C4"/>
    <mergeCell ref="E4:F4"/>
    <mergeCell ref="H4:I4"/>
    <mergeCell ref="B5:B6"/>
    <mergeCell ref="C5:C6"/>
    <mergeCell ref="H3:I3"/>
    <mergeCell ref="H21:I21"/>
    <mergeCell ref="H23:H24"/>
    <mergeCell ref="I23:I24"/>
    <mergeCell ref="E5:E6"/>
    <mergeCell ref="H5:H6"/>
    <mergeCell ref="I5:I6"/>
    <mergeCell ref="F5:F6"/>
    <mergeCell ref="A22:A24"/>
    <mergeCell ref="B22:C22"/>
    <mergeCell ref="E22:F22"/>
    <mergeCell ref="H22:I22"/>
    <mergeCell ref="B23:B24"/>
    <mergeCell ref="C23:C24"/>
    <mergeCell ref="E23:E24"/>
    <mergeCell ref="F23:F24"/>
  </mergeCells>
  <phoneticPr fontId="1" type="noConversion"/>
  <pageMargins left="0.75" right="0.75" top="1" bottom="1" header="0.5" footer="0.5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9710</vt:lpstr>
    </vt:vector>
  </TitlesOfParts>
  <Company>NHI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何燕平</dc:creator>
  <cp:lastModifiedBy>Administrator</cp:lastModifiedBy>
  <cp:lastPrinted>2010-01-15T09:07:44Z</cp:lastPrinted>
  <dcterms:created xsi:type="dcterms:W3CDTF">1998-01-12T07:03:57Z</dcterms:created>
  <dcterms:modified xsi:type="dcterms:W3CDTF">2010-02-01T06:02:34Z</dcterms:modified>
</cp:coreProperties>
</file>